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T Light Audit" sheetId="2" state="visible" r:id="rId4"/>
    <sheet name="H+A Dish Map" sheetId="3" state="visible" r:id="rId5"/>
    <sheet name="L Sowing Relay" sheetId="4" state="visible" r:id="rId6"/>
    <sheet name="I 90-Day Log" sheetId="5" state="visible" r:id="rId7"/>
    <sheet name="I Scorecard" sheetId="6" state="visible" r:id="rId8"/>
    <sheet name="Crop Data" sheetId="7" state="visible" r:id="rId9"/>
  </sheets>
  <calcPr iterateCount="100" refMode="A1" iterate="false" iterateDelta="0.0001"/>
  <extLst>
    <ext xmlns:loext="http://schemas.libreoffice.org/" uri="{7626C862-2A13-11E5-B345-FEFF819CDC9F}">
      <loext:extCalcPr stringRefSyntax="ExcelA1"/>
    </ext>
  </extLst>
</workbook>
</file>

<file path=xl/comments7.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Approximate days from sowing (or from a nursery plant) to first harvest. Leave blank for perennials.</t>
        </r>
      </text>
    </comment>
  </commentList>
</comments>
</file>

<file path=xl/sharedStrings.xml><?xml version="1.0" encoding="utf-8"?>
<sst xmlns="http://schemas.openxmlformats.org/spreadsheetml/2006/main" count="274" uniqueCount="208">
  <si>
    <t xml:space="preserve">THALI Winter Balcony Planner</t>
  </si>
  <si>
    <t xml:space="preserve">Plan a winter (Nov-Feb) balcony garden around your light and your kitchen. Free to use, print and share.</t>
  </si>
  <si>
    <t xml:space="preserve">Your Blog Name | yourblog.com</t>
  </si>
  <si>
    <t xml:space="preserve">Edit this brand line.</t>
  </si>
  <si>
    <t xml:space="preserve">How to use it (about 20 minutes)</t>
  </si>
  <si>
    <t xml:space="preserve">Step</t>
  </si>
  <si>
    <t xml:space="preserve">What to do</t>
  </si>
  <si>
    <t xml:space="preserve">Tab</t>
  </si>
  <si>
    <t xml:space="preserve">T</t>
  </si>
  <si>
    <t xml:space="preserve">Trace your light: check each pot spot at 9 am, 12 pm and 3 pm and fill in one row per spot.</t>
  </si>
  <si>
    <t xml:space="preserve">T Light Audit</t>
  </si>
  <si>
    <t xml:space="preserve">H</t>
  </si>
  <si>
    <t xml:space="preserve">Hunt your dishes: list the fresh things you buy and cook every week and choose a crop for each.</t>
  </si>
  <si>
    <t xml:space="preserve">H+A Dish Map</t>
  </si>
  <si>
    <t xml:space="preserve">A</t>
  </si>
  <si>
    <t xml:space="preserve">Allocate pots: pick a spot for each crop. The sheet checks the light fit and shows pot size.</t>
  </si>
  <si>
    <t xml:space="preserve">L</t>
  </si>
  <si>
    <t xml:space="preserve">Layer your sowing: enter your first sowing date to get a six-round relay schedule.</t>
  </si>
  <si>
    <t xml:space="preserve">L Sowing Relay</t>
  </si>
  <si>
    <t xml:space="preserve">I</t>
  </si>
  <si>
    <t xml:space="preserve">Inspect and log: record every sowing and harvest for 90 days, then read the scorecard.</t>
  </si>
  <si>
    <t xml:space="preserve">I 90-Day Log, I Scorecard</t>
  </si>
  <si>
    <t xml:space="preserve">Colour legend</t>
  </si>
  <si>
    <t xml:space="preserve">Type</t>
  </si>
  <si>
    <t xml:space="preserve">Yellow cells with blue text: type or pick here.</t>
  </si>
  <si>
    <t xml:space="preserve">Auto</t>
  </si>
  <si>
    <t xml:space="preserve">Grey cells: calculated for you. Do not type over them.</t>
  </si>
  <si>
    <t xml:space="preserve">Example</t>
  </si>
  <si>
    <t xml:space="preserve">Grey italic row (I 90-Day Log): an example row. Ignore it; it is not counted.</t>
  </si>
  <si>
    <t xml:space="preserve">Good to know</t>
  </si>
  <si>
    <t xml:space="preserve">•</t>
  </si>
  <si>
    <t xml:space="preserve">Sample entries in the yellow cells (spots, dishes, first sowing date, costs) only show how the sheet works. Overwrite them with your own.</t>
  </si>
  <si>
    <t xml:space="preserve">Light buckets: Low = under 3 hours of direct sun, Medium = 3 to 5 hours, High = 6 hours or more. Microgreens need bright light, not direct sun.</t>
  </si>
  <si>
    <t xml:space="preserve">Days to harvest, pot sizes and light needs on Crop Data are approximate. Variety, temperature, light and watering change them, so edit them after your first cycle.</t>
  </si>
  <si>
    <t xml:space="preserve">Keep, Review and Swap thresholds (6 and 3 harvests in 90 days) are a rule of thumb. Change them on I Scorecard.</t>
  </si>
  <si>
    <t xml:space="preserve">For market price, enter what the same weight costs where you shop, per 100 g.</t>
  </si>
  <si>
    <t xml:space="preserve">Google Sheets: upload this file to Google Drive, then right-click it and choose Open with &gt; Google Sheets.</t>
  </si>
  <si>
    <t xml:space="preserve">Printing: each tab is set to fit one page wide.</t>
  </si>
  <si>
    <t xml:space="preserve">T: Trace your light</t>
  </si>
  <si>
    <t xml:space="preserve">On a clear day, check each pot spot at 9 am, 12 pm and 3 pm and answer Yes if it is in direct sun. One row per spot. Sample rows are only examples: overwrite them.</t>
  </si>
  <si>
    <t xml:space="preserve">Rule of thumb: Yes at 3 checks = about 6+ hours (High), 2 checks = about 3-5 hours (Medium), 0-1 checks = under 3 hours (Low). If you measured the hours yourself, type them in column H to override.</t>
  </si>
  <si>
    <t xml:space="preserve">Spot name</t>
  </si>
  <si>
    <t xml:space="preserve">Direction it faces</t>
  </si>
  <si>
    <t xml:space="preserve">Floor</t>
  </si>
  <si>
    <t xml:space="preserve">Wind</t>
  </si>
  <si>
    <t xml:space="preserve">Sun at 9 am?</t>
  </si>
  <si>
    <t xml:space="preserve">Sun at 12 pm?</t>
  </si>
  <si>
    <t xml:space="preserve">Sun at 3 pm?</t>
  </si>
  <si>
    <t xml:space="preserve">Hours of direct sun (optional, overrides checks)</t>
  </si>
  <si>
    <t xml:space="preserve">Sun hours used</t>
  </si>
  <si>
    <t xml:space="preserve">Light bucket</t>
  </si>
  <si>
    <t xml:space="preserve">What this spot suits</t>
  </si>
  <si>
    <t xml:space="preserve">Notes</t>
  </si>
  <si>
    <t xml:space="preserve">East railing</t>
  </si>
  <si>
    <t xml:space="preserve">East</t>
  </si>
  <si>
    <t xml:space="preserve">Medium</t>
  </si>
  <si>
    <t xml:space="preserve">Yes</t>
  </si>
  <si>
    <t xml:space="preserve">No</t>
  </si>
  <si>
    <t xml:space="preserve">Morning sun, shaded by 3 pm</t>
  </si>
  <si>
    <t xml:space="preserve">South corner</t>
  </si>
  <si>
    <t xml:space="preserve">South</t>
  </si>
  <si>
    <t xml:space="preserve">Best winter light</t>
  </si>
  <si>
    <t xml:space="preserve">Inner wall ledge</t>
  </si>
  <si>
    <t xml:space="preserve">North</t>
  </si>
  <si>
    <t xml:space="preserve">Low</t>
  </si>
  <si>
    <t xml:space="preserve">Mostly shaded</t>
  </si>
  <si>
    <t xml:space="preserve">H + A: Hunt your dishes, allocate your pots</t>
  </si>
  <si>
    <t xml:space="preserve">List up to 10 dishes you cook with fresh greens or herbs. Pick the crop and the spot from the dropdowns. The sheet checks the light fit and shows pot size and days to harvest.</t>
  </si>
  <si>
    <t xml:space="preserve">Start with 5. Sample rows show how it works (one shows a poor light fit): overwrite them with your own.</t>
  </si>
  <si>
    <t xml:space="preserve">#</t>
  </si>
  <si>
    <t xml:space="preserve">Dish I cook</t>
  </si>
  <si>
    <t xml:space="preserve">Crop to grow</t>
  </si>
  <si>
    <t xml:space="preserve">Spot (from T Light Audit)</t>
  </si>
  <si>
    <t xml:space="preserve">Light the crop needs</t>
  </si>
  <si>
    <t xml:space="preserve">Light this spot gives</t>
  </si>
  <si>
    <t xml:space="preserve">Fit?</t>
  </si>
  <si>
    <t xml:space="preserve">Minimum pot size</t>
  </si>
  <si>
    <t xml:space="preserve">Days to first harvest</t>
  </si>
  <si>
    <t xml:space="preserve">Pot cost (₹)</t>
  </si>
  <si>
    <t xml:space="preserve">Methi paratha</t>
  </si>
  <si>
    <t xml:space="preserve">Methi</t>
  </si>
  <si>
    <t xml:space="preserve">Chutney and garnish</t>
  </si>
  <si>
    <t xml:space="preserve">Coriander</t>
  </si>
  <si>
    <t xml:space="preserve">Pudina chutney and raita</t>
  </si>
  <si>
    <t xml:space="preserve">Mint</t>
  </si>
  <si>
    <t xml:space="preserve">Mint gets its own pot</t>
  </si>
  <si>
    <t xml:space="preserve">Dal palak</t>
  </si>
  <si>
    <t xml:space="preserve">Palak (spinach)</t>
  </si>
  <si>
    <t xml:space="preserve">Sample mismatch: move to the East railing</t>
  </si>
  <si>
    <t xml:space="preserve">Chilla and dosa toppings</t>
  </si>
  <si>
    <t xml:space="preserve">Microgreens: radish</t>
  </si>
  <si>
    <t xml:space="preserve">Tray</t>
  </si>
  <si>
    <t xml:space="preserve">Total pot cost (₹)</t>
  </si>
  <si>
    <t xml:space="preserve">Sample costs are rough guesses. Use your local prices.</t>
  </si>
  <si>
    <t xml:space="preserve">L: Layer your sowing</t>
  </si>
  <si>
    <t xml:space="preserve">Enter your first sowing date. Each crop from H+A Dish Map gets six sowing dates so harvests keep coming instead of arriving in one glut.</t>
  </si>
  <si>
    <t xml:space="preserve">First sowing date</t>
  </si>
  <si>
    <t xml:space="preserve">Sample date: change it. In North India, start as early as you can.</t>
  </si>
  <si>
    <t xml:space="preserve">Days between sowings (10 to 14)</t>
  </si>
  <si>
    <t xml:space="preserve">Tip: sow one third of each pot (zones A, B, C) per round.</t>
  </si>
  <si>
    <t xml:space="preserve">Microgreen tray every (days)</t>
  </si>
  <si>
    <t xml:space="preserve">Crop</t>
  </si>
  <si>
    <t xml:space="preserve">Resow every (days)</t>
  </si>
  <si>
    <t xml:space="preserve">Sowing 1</t>
  </si>
  <si>
    <t xml:space="preserve">Sowing 2</t>
  </si>
  <si>
    <t xml:space="preserve">Sowing 3</t>
  </si>
  <si>
    <t xml:space="preserve">Sowing 4</t>
  </si>
  <si>
    <t xml:space="preserve">Sowing 5</t>
  </si>
  <si>
    <t xml:space="preserve">Sowing 6</t>
  </si>
  <si>
    <t xml:space="preserve">First harvest (from sowing 1)</t>
  </si>
  <si>
    <t xml:space="preserve">Perennials such as curry leaf show n/a: buy a sapling instead of sowing.</t>
  </si>
  <si>
    <t xml:space="preserve">I: Inspect and log (90 days)</t>
  </si>
  <si>
    <t xml:space="preserve">Add a row each time you sow, harvest or hit a problem. Weigh harvests in grams and note what the same weight costs in your market per 100 g.</t>
  </si>
  <si>
    <t xml:space="preserve">Number of harvests</t>
  </si>
  <si>
    <t xml:space="preserve">Total grams harvested</t>
  </si>
  <si>
    <t xml:space="preserve">Rupees saved (₹)</t>
  </si>
  <si>
    <t xml:space="preserve">Money spent on pots, soil, seeds (₹)</t>
  </si>
  <si>
    <t xml:space="preserve">Type your own spend here.</t>
  </si>
  <si>
    <t xml:space="preserve">Net result (₹)</t>
  </si>
  <si>
    <t xml:space="preserve">Date</t>
  </si>
  <si>
    <t xml:space="preserve">Action</t>
  </si>
  <si>
    <t xml:space="preserve">Grams harvested</t>
  </si>
  <si>
    <t xml:space="preserve">Market price (₹ per 100 g)</t>
  </si>
  <si>
    <t xml:space="preserve">₹ saved</t>
  </si>
  <si>
    <t xml:space="preserve">Notes: what went well or wrong, and why</t>
  </si>
  <si>
    <t xml:space="preserve">Harvest</t>
  </si>
  <si>
    <t xml:space="preserve">EXAMPLE ROW (ignore): first cut of baby methi</t>
  </si>
  <si>
    <t xml:space="preserve">I: Scorecard</t>
  </si>
  <si>
    <t xml:space="preserve">Totals per crop from your 90-day log, with a Keep, Review or Swap suggestion. Thresholds are a rule of thumb.</t>
  </si>
  <si>
    <t xml:space="preserve">Keep if harvests are at least</t>
  </si>
  <si>
    <t xml:space="preserve">Fewer than the Review number: Swap.</t>
  </si>
  <si>
    <t xml:space="preserve">Review if harvests are at least</t>
  </si>
  <si>
    <t xml:space="preserve">Harvests</t>
  </si>
  <si>
    <t xml:space="preserve">Suggestion</t>
  </si>
  <si>
    <t xml:space="preserve">Crops come from H+A Dish Map. Log entries must use the exact crop name.</t>
  </si>
  <si>
    <t xml:space="preserve">Crop Data (reference)</t>
  </si>
  <si>
    <t xml:space="preserve">Approximate values for Indian kitchen-garden practice, compiled for this planner. They vary with variety, light, temperature and watering. Edit them after your first cycle, or add your own crops in the blank rows (up to row 40).</t>
  </si>
  <si>
    <t xml:space="preserve">Light bucket needed</t>
  </si>
  <si>
    <t xml:space="preserve">Cooks into</t>
  </si>
  <si>
    <t xml:space="preserve">Rank</t>
  </si>
  <si>
    <t xml:space="preserve">Direct sun (hours)</t>
  </si>
  <si>
    <t xml:space="preserve">What it suits</t>
  </si>
  <si>
    <t xml:space="preserve">10 in wide</t>
  </si>
  <si>
    <t xml:space="preserve">Paratha, thepla, aloo methi</t>
  </si>
  <si>
    <t xml:space="preserve">Baby leaves; cut whole and resow</t>
  </si>
  <si>
    <t xml:space="preserve">Under 3</t>
  </si>
  <si>
    <t xml:space="preserve">Microgreens, mint, coriander, methi (baby leaves)</t>
  </si>
  <si>
    <t xml:space="preserve">Chutney, garnish, rasam</t>
  </si>
  <si>
    <t xml:space="preserve">Crush seeds lightly before sowing; bolts in warm spells</t>
  </si>
  <si>
    <t xml:space="preserve">3 to 5</t>
  </si>
  <si>
    <t xml:space="preserve">Everything in Low, plus palak, lettuce, sarson greens, amaranth, radish, curry leaf</t>
  </si>
  <si>
    <t xml:space="preserve">10 in wide, own pot</t>
  </si>
  <si>
    <t xml:space="preserve">Pudina chutney, raita, chaas</t>
  </si>
  <si>
    <t xml:space="preserve">Start from a small plant; keep in its own pot</t>
  </si>
  <si>
    <t xml:space="preserve">High</t>
  </si>
  <si>
    <t xml:space="preserve">6 or more</t>
  </si>
  <si>
    <t xml:space="preserve">Everything above, plus chilli, dwarf tomato, French beans, peas, carrot</t>
  </si>
  <si>
    <t xml:space="preserve">Dal palak, palak paratha</t>
  </si>
  <si>
    <t xml:space="preserve">Pick outer leaves so it keeps producing</t>
  </si>
  <si>
    <t xml:space="preserve">Sarson greens</t>
  </si>
  <si>
    <t xml:space="preserve">10-12 in wide</t>
  </si>
  <si>
    <t xml:space="preserve">Sarson ka saag</t>
  </si>
  <si>
    <t xml:space="preserve">Grow alongside palak for saag</t>
  </si>
  <si>
    <t xml:space="preserve">Microgreens need bright light, not direct sun, so every spot qualifies. Light bucket rules are a rule of thumb.</t>
  </si>
  <si>
    <t xml:space="preserve">Lettuce (loose-leaf)</t>
  </si>
  <si>
    <t xml:space="preserve">Salads, sandwiches</t>
  </si>
  <si>
    <t xml:space="preserve">Give afternoon shade in warmer cities</t>
  </si>
  <si>
    <t xml:space="preserve">Amaranth</t>
  </si>
  <si>
    <t xml:space="preserve">Stir-fries, dal</t>
  </si>
  <si>
    <t xml:space="preserve">Slows in cold weather in the North; sow late Feb there</t>
  </si>
  <si>
    <t xml:space="preserve">Radish</t>
  </si>
  <si>
    <t xml:space="preserve">8-10 in deep</t>
  </si>
  <si>
    <t xml:space="preserve">Mooli paratha, salad, sambar</t>
  </si>
  <si>
    <t xml:space="preserve">Keep soil evenly moist</t>
  </si>
  <si>
    <t xml:space="preserve">Curry leaf</t>
  </si>
  <si>
    <t xml:space="preserve">16-18 in wide</t>
  </si>
  <si>
    <t xml:space="preserve">Sambar and rasam tadka</t>
  </si>
  <si>
    <t xml:space="preserve">Perennial: buy a sapling, pick sparingly in winter</t>
  </si>
  <si>
    <t xml:space="preserve">Carrot</t>
  </si>
  <si>
    <t xml:space="preserve">12+ in deep</t>
  </si>
  <si>
    <t xml:space="preserve">Salad, halwa</t>
  </si>
  <si>
    <t xml:space="preserve">Loose, stone-free mix; thin seedlings to 2-3 in</t>
  </si>
  <si>
    <t xml:space="preserve">French beans (bush)</t>
  </si>
  <si>
    <t xml:space="preserve">12 in wide</t>
  </si>
  <si>
    <t xml:space="preserve">Sabzi, stir-fry</t>
  </si>
  <si>
    <t xml:space="preserve">3-4 seeds per pot, thin to the strongest two</t>
  </si>
  <si>
    <t xml:space="preserve">Peas</t>
  </si>
  <si>
    <t xml:space="preserve">12 in, long trough</t>
  </si>
  <si>
    <t xml:space="preserve">Matar pulao, sabzi</t>
  </si>
  <si>
    <t xml:space="preserve">Needs a net or trellis; best in North and Central India</t>
  </si>
  <si>
    <t xml:space="preserve">Chilli</t>
  </si>
  <si>
    <t xml:space="preserve">Tadka, chutney</t>
  </si>
  <si>
    <t xml:space="preserve">From a nursery plant; slows when nights are cold</t>
  </si>
  <si>
    <t xml:space="preserve">Tomato (dwarf)</t>
  </si>
  <si>
    <t xml:space="preserve">14-16 in (15-20 L)</t>
  </si>
  <si>
    <t xml:space="preserve">Salad, curry, chutney</t>
  </si>
  <si>
    <t xml:space="preserve">From a nursery plant; cover below about 8-10 C</t>
  </si>
  <si>
    <t xml:space="preserve">Tray, 1-1.5 in deep</t>
  </si>
  <si>
    <t xml:space="preserve">Chilla, dosa, poha toppings</t>
  </si>
  <si>
    <t xml:space="preserve">No soaking; ready in about 6-10 days</t>
  </si>
  <si>
    <t xml:space="preserve">Microgreens: mustard</t>
  </si>
  <si>
    <t xml:space="preserve">Sandwiches, salads</t>
  </si>
  <si>
    <t xml:space="preserve">Use untreated seed meant for growing or eating</t>
  </si>
  <si>
    <t xml:space="preserve">Microgreens: sunflower</t>
  </si>
  <si>
    <t xml:space="preserve">Salads, toppings</t>
  </si>
  <si>
    <t xml:space="preserve">Soak seed 8-12 hours first</t>
  </si>
  <si>
    <t xml:space="preserve">Microgreens: pea shoots</t>
  </si>
  <si>
    <t xml:space="preserve">Salads, stir-fries</t>
  </si>
</sst>
</file>

<file path=xl/styles.xml><?xml version="1.0" encoding="utf-8"?>
<styleSheet xmlns="http://schemas.openxmlformats.org/spreadsheetml/2006/main">
  <numFmts count="9">
    <numFmt numFmtId="164" formatCode="General"/>
    <numFmt numFmtId="165" formatCode="0.0"/>
    <numFmt numFmtId="166" formatCode="#,##0"/>
    <numFmt numFmtId="167" formatCode="dd\-mmm\-yyyy"/>
    <numFmt numFmtId="168" formatCode="0"/>
    <numFmt numFmtId="169" formatCode="dd\-mmm"/>
    <numFmt numFmtId="170" formatCode="#,##0;[RED]\-#,##0"/>
    <numFmt numFmtId="171" formatCode="dd\-mmm\-yy"/>
    <numFmt numFmtId="172" formatCode="#,##0.0"/>
  </numFmts>
  <fonts count="14">
    <font>
      <sz val="11"/>
      <color theme="1"/>
      <name val="Calibri"/>
      <family val="2"/>
      <charset val="1"/>
    </font>
    <font>
      <sz val="10"/>
      <name val="Arial"/>
      <family val="0"/>
    </font>
    <font>
      <sz val="10"/>
      <name val="Arial"/>
      <family val="0"/>
    </font>
    <font>
      <sz val="10"/>
      <name val="Arial"/>
      <family val="0"/>
    </font>
    <font>
      <b val="true"/>
      <sz val="20"/>
      <color rgb="FF1F5C2E"/>
      <name val="Arial"/>
      <family val="0"/>
      <charset val="1"/>
    </font>
    <font>
      <i val="true"/>
      <sz val="10"/>
      <color rgb="FF595959"/>
      <name val="Arial"/>
      <family val="0"/>
      <charset val="1"/>
    </font>
    <font>
      <sz val="10"/>
      <color rgb="FF0000FF"/>
      <name val="Arial"/>
      <family val="0"/>
      <charset val="1"/>
    </font>
    <font>
      <b val="true"/>
      <sz val="12"/>
      <color rgb="FF1F5C2E"/>
      <name val="Arial"/>
      <family val="0"/>
      <charset val="1"/>
    </font>
    <font>
      <b val="true"/>
      <sz val="10"/>
      <color rgb="FFFFFFFF"/>
      <name val="Arial"/>
      <family val="0"/>
      <charset val="1"/>
    </font>
    <font>
      <sz val="10"/>
      <name val="Arial"/>
      <family val="0"/>
      <charset val="1"/>
    </font>
    <font>
      <i val="true"/>
      <sz val="10"/>
      <color rgb="FF7F7F7F"/>
      <name val="Arial"/>
      <family val="0"/>
      <charset val="1"/>
    </font>
    <font>
      <b val="true"/>
      <sz val="16"/>
      <color rgb="FF1F5C2E"/>
      <name val="Arial"/>
      <family val="0"/>
      <charset val="1"/>
    </font>
    <font>
      <b val="true"/>
      <sz val="10"/>
      <name val="Arial"/>
      <family val="0"/>
      <charset val="1"/>
    </font>
    <font>
      <sz val="10"/>
      <name val="Arial"/>
      <family val="2"/>
    </font>
  </fonts>
  <fills count="5">
    <fill>
      <patternFill patternType="none"/>
    </fill>
    <fill>
      <patternFill patternType="gray125"/>
    </fill>
    <fill>
      <patternFill patternType="solid">
        <fgColor rgb="FFFFF2CC"/>
        <bgColor rgb="FFFFE5E5"/>
      </patternFill>
    </fill>
    <fill>
      <patternFill patternType="solid">
        <fgColor rgb="FF1F5C2E"/>
        <bgColor rgb="FF595959"/>
      </patternFill>
    </fill>
    <fill>
      <patternFill patternType="solid">
        <fgColor rgb="FFF2F2F2"/>
        <bgColor rgb="FFE2F0D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center" vertical="top"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5" fontId="9" fillId="4" borderId="1" xfId="0" applyFont="true" applyBorder="true" applyAlignment="true" applyProtection="false">
      <alignment horizontal="general" vertical="center"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6" fontId="6" fillId="2" borderId="1" xfId="0" applyFont="true" applyBorder="true" applyAlignment="true" applyProtection="false">
      <alignment horizontal="general" vertical="center" textRotation="0" wrapText="tru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6" fontId="12" fillId="4" borderId="1"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7" fontId="6" fillId="2" borderId="1" xfId="0" applyFont="true" applyBorder="true" applyAlignment="true" applyProtection="false">
      <alignment horizontal="general" vertical="center" textRotation="0" wrapText="false" indent="0" shrinkToFit="false"/>
      <protection locked="true" hidden="false"/>
    </xf>
    <xf numFmtId="168" fontId="6" fillId="2" borderId="1" xfId="0" applyFont="true" applyBorder="true" applyAlignment="true" applyProtection="false">
      <alignment horizontal="general" vertical="center" textRotation="0" wrapText="false" indent="0" shrinkToFit="false"/>
      <protection locked="true" hidden="false"/>
    </xf>
    <xf numFmtId="168" fontId="9" fillId="4" borderId="1" xfId="0" applyFont="true" applyBorder="true" applyAlignment="true" applyProtection="false">
      <alignment horizontal="general" vertical="center" textRotation="0" wrapText="false" indent="0" shrinkToFit="false"/>
      <protection locked="true" hidden="false"/>
    </xf>
    <xf numFmtId="169" fontId="9" fillId="4" borderId="1" xfId="0" applyFont="true" applyBorder="true" applyAlignment="true" applyProtection="false">
      <alignment horizontal="general" vertical="center" textRotation="0" wrapText="false" indent="0" shrinkToFit="false"/>
      <protection locked="true" hidden="false"/>
    </xf>
    <xf numFmtId="166" fontId="9" fillId="4" borderId="1" xfId="0" applyFont="true" applyBorder="true" applyAlignment="true" applyProtection="false">
      <alignment horizontal="general" vertical="center" textRotation="0" wrapText="false" indent="0" shrinkToFit="false"/>
      <protection locked="true" hidden="false"/>
    </xf>
    <xf numFmtId="166" fontId="6" fillId="2" borderId="1" xfId="0" applyFont="true" applyBorder="true" applyAlignment="true" applyProtection="false">
      <alignment horizontal="general" vertical="center" textRotation="0" wrapText="false" indent="0" shrinkToFit="false"/>
      <protection locked="true" hidden="false"/>
    </xf>
    <xf numFmtId="170" fontId="9" fillId="4" borderId="1" xfId="0" applyFont="true" applyBorder="true" applyAlignment="true" applyProtection="false">
      <alignment horizontal="general" vertical="center" textRotation="0" wrapText="false" indent="0" shrinkToFit="false"/>
      <protection locked="true" hidden="false"/>
    </xf>
    <xf numFmtId="171" fontId="10"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72" fontId="10" fillId="0" borderId="1" xfId="0" applyFont="true" applyBorder="true" applyAlignment="true" applyProtection="false">
      <alignment horizontal="general" vertical="center" textRotation="0" wrapText="true" indent="0" shrinkToFit="false"/>
      <protection locked="true" hidden="false"/>
    </xf>
    <xf numFmtId="171" fontId="6" fillId="2" borderId="1" xfId="0" applyFont="true" applyBorder="true" applyAlignment="true" applyProtection="false">
      <alignment horizontal="general" vertical="center" textRotation="0" wrapText="false" indent="0" shrinkToFit="false"/>
      <protection locked="true" hidden="false"/>
    </xf>
    <xf numFmtId="172" fontId="9" fillId="4" borderId="1"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FFE5E5"/>
        </patternFill>
      </fill>
    </dxf>
    <dxf>
      <fill>
        <patternFill>
          <bgColor rgb="FFFFF2CC"/>
        </patternFill>
      </fill>
    </dxf>
    <dxf>
      <fill>
        <patternFill>
          <bgColor rgb="FFE2F0D9"/>
        </patternFill>
      </fill>
    </dxf>
    <dxf>
      <fill>
        <patternFill>
          <bgColor rgb="FFF8CBA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E5E5"/>
      <rgbColor rgb="FF99CCFF"/>
      <rgbColor rgb="FFFF99CC"/>
      <rgbColor rgb="FFCC99FF"/>
      <rgbColor rgb="FFF8CBAD"/>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1F5C2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2"/>
    <col collapsed="false" customWidth="true" hidden="false" outlineLevel="0" max="3" min="3" style="0" width="30"/>
  </cols>
  <sheetData>
    <row r="1" customFormat="false" ht="24.4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c r="B3" s="3"/>
      <c r="C3" s="2" t="s">
        <v>3</v>
      </c>
    </row>
    <row r="5" customFormat="false" ht="15" hidden="false" customHeight="false" outlineLevel="0" collapsed="false">
      <c r="A5" s="4" t="s">
        <v>4</v>
      </c>
    </row>
    <row r="6" customFormat="false" ht="15" hidden="false" customHeight="false" outlineLevel="0" collapsed="false">
      <c r="A6" s="5" t="s">
        <v>5</v>
      </c>
      <c r="B6" s="5" t="s">
        <v>6</v>
      </c>
      <c r="C6" s="5" t="s">
        <v>7</v>
      </c>
    </row>
    <row r="7" customFormat="false" ht="30" hidden="false" customHeight="true" outlineLevel="0" collapsed="false">
      <c r="A7" s="6" t="s">
        <v>8</v>
      </c>
      <c r="B7" s="7" t="s">
        <v>9</v>
      </c>
      <c r="C7" s="8" t="s">
        <v>10</v>
      </c>
    </row>
    <row r="8" customFormat="false" ht="30" hidden="false" customHeight="true" outlineLevel="0" collapsed="false">
      <c r="A8" s="6" t="s">
        <v>11</v>
      </c>
      <c r="B8" s="7" t="s">
        <v>12</v>
      </c>
      <c r="C8" s="8" t="s">
        <v>13</v>
      </c>
    </row>
    <row r="9" customFormat="false" ht="30" hidden="false" customHeight="true" outlineLevel="0" collapsed="false">
      <c r="A9" s="6" t="s">
        <v>14</v>
      </c>
      <c r="B9" s="7" t="s">
        <v>15</v>
      </c>
      <c r="C9" s="8" t="s">
        <v>13</v>
      </c>
    </row>
    <row r="10" customFormat="false" ht="30" hidden="false" customHeight="true" outlineLevel="0" collapsed="false">
      <c r="A10" s="6" t="s">
        <v>16</v>
      </c>
      <c r="B10" s="7" t="s">
        <v>17</v>
      </c>
      <c r="C10" s="8" t="s">
        <v>18</v>
      </c>
    </row>
    <row r="11" customFormat="false" ht="30" hidden="false" customHeight="true" outlineLevel="0" collapsed="false">
      <c r="A11" s="6" t="s">
        <v>19</v>
      </c>
      <c r="B11" s="7" t="s">
        <v>20</v>
      </c>
      <c r="C11" s="8" t="s">
        <v>21</v>
      </c>
    </row>
    <row r="13" customFormat="false" ht="15" hidden="false" customHeight="false" outlineLevel="0" collapsed="false">
      <c r="A13" s="4" t="s">
        <v>22</v>
      </c>
    </row>
    <row r="14" customFormat="false" ht="15" hidden="false" customHeight="false" outlineLevel="0" collapsed="false">
      <c r="A14" s="3" t="s">
        <v>23</v>
      </c>
      <c r="B14" s="9" t="s">
        <v>24</v>
      </c>
    </row>
    <row r="15" customFormat="false" ht="15" hidden="false" customHeight="false" outlineLevel="0" collapsed="false">
      <c r="A15" s="10" t="s">
        <v>25</v>
      </c>
      <c r="B15" s="9" t="s">
        <v>26</v>
      </c>
    </row>
    <row r="16" customFormat="false" ht="15" hidden="false" customHeight="false" outlineLevel="0" collapsed="false">
      <c r="A16" s="11" t="s">
        <v>27</v>
      </c>
      <c r="B16" s="9" t="s">
        <v>28</v>
      </c>
    </row>
    <row r="18" customFormat="false" ht="15" hidden="false" customHeight="false" outlineLevel="0" collapsed="false">
      <c r="A18" s="4" t="s">
        <v>29</v>
      </c>
    </row>
    <row r="19" customFormat="false" ht="30" hidden="false" customHeight="true" outlineLevel="0" collapsed="false">
      <c r="A19" s="12" t="s">
        <v>30</v>
      </c>
      <c r="B19" s="13" t="s">
        <v>31</v>
      </c>
      <c r="C19" s="13"/>
    </row>
    <row r="20" customFormat="false" ht="30" hidden="false" customHeight="true" outlineLevel="0" collapsed="false">
      <c r="A20" s="12" t="s">
        <v>30</v>
      </c>
      <c r="B20" s="13" t="s">
        <v>32</v>
      </c>
      <c r="C20" s="13"/>
    </row>
    <row r="21" customFormat="false" ht="30" hidden="false" customHeight="true" outlineLevel="0" collapsed="false">
      <c r="A21" s="12" t="s">
        <v>30</v>
      </c>
      <c r="B21" s="13" t="s">
        <v>33</v>
      </c>
      <c r="C21" s="13"/>
    </row>
    <row r="22" customFormat="false" ht="30" hidden="false" customHeight="true" outlineLevel="0" collapsed="false">
      <c r="A22" s="12" t="s">
        <v>30</v>
      </c>
      <c r="B22" s="13" t="s">
        <v>34</v>
      </c>
      <c r="C22" s="13"/>
    </row>
    <row r="23" customFormat="false" ht="30" hidden="false" customHeight="true" outlineLevel="0" collapsed="false">
      <c r="A23" s="12" t="s">
        <v>30</v>
      </c>
      <c r="B23" s="13" t="s">
        <v>35</v>
      </c>
      <c r="C23" s="13"/>
    </row>
    <row r="24" customFormat="false" ht="30" hidden="false" customHeight="true" outlineLevel="0" collapsed="false">
      <c r="A24" s="12" t="s">
        <v>30</v>
      </c>
      <c r="B24" s="13" t="s">
        <v>36</v>
      </c>
      <c r="C24" s="13"/>
    </row>
    <row r="25" customFormat="false" ht="30" hidden="false" customHeight="true" outlineLevel="0" collapsed="false">
      <c r="A25" s="12" t="s">
        <v>30</v>
      </c>
      <c r="B25" s="13" t="s">
        <v>37</v>
      </c>
      <c r="C25" s="13"/>
    </row>
  </sheetData>
  <mergeCells count="8">
    <mergeCell ref="A3:B3"/>
    <mergeCell ref="B19:C19"/>
    <mergeCell ref="B20:C20"/>
    <mergeCell ref="B21:C21"/>
    <mergeCell ref="B22:C22"/>
    <mergeCell ref="B23:C23"/>
    <mergeCell ref="B24:C24"/>
    <mergeCell ref="B25:C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3" min="3" style="0" width="8"/>
    <col collapsed="false" customWidth="true" hidden="false" outlineLevel="0" max="4" min="4" style="0" width="10"/>
    <col collapsed="false" customWidth="true" hidden="false" outlineLevel="0" max="7" min="5" style="0" width="11"/>
    <col collapsed="false" customWidth="true" hidden="false" outlineLevel="0" max="8" min="8" style="0" width="20"/>
    <col collapsed="false" customWidth="true" hidden="false" outlineLevel="0" max="9" min="9" style="0" width="10"/>
    <col collapsed="false" customWidth="true" hidden="false" outlineLevel="0" max="10" min="10" style="0" width="12"/>
    <col collapsed="false" customWidth="true" hidden="false" outlineLevel="0" max="11" min="11" style="0" width="50"/>
    <col collapsed="false" customWidth="true" hidden="false" outlineLevel="0" max="12" min="12" style="0" width="28"/>
  </cols>
  <sheetData>
    <row r="1" customFormat="false" ht="19.7" hidden="false" customHeight="false" outlineLevel="0" collapsed="false">
      <c r="A1" s="14" t="s">
        <v>38</v>
      </c>
    </row>
    <row r="2" customFormat="false" ht="15" hidden="false" customHeight="false" outlineLevel="0" collapsed="false">
      <c r="A2" s="2" t="s">
        <v>39</v>
      </c>
    </row>
    <row r="3" customFormat="false" ht="15" hidden="false" customHeight="false" outlineLevel="0" collapsed="false">
      <c r="A3" s="2" t="s">
        <v>40</v>
      </c>
    </row>
    <row r="6" customFormat="false" ht="45" hidden="false" customHeight="true" outlineLevel="0" collapsed="false">
      <c r="A6" s="5" t="s">
        <v>41</v>
      </c>
      <c r="B6" s="5" t="s">
        <v>42</v>
      </c>
      <c r="C6" s="5" t="s">
        <v>43</v>
      </c>
      <c r="D6" s="5" t="s">
        <v>44</v>
      </c>
      <c r="E6" s="5" t="s">
        <v>45</v>
      </c>
      <c r="F6" s="5" t="s">
        <v>46</v>
      </c>
      <c r="G6" s="5" t="s">
        <v>47</v>
      </c>
      <c r="H6" s="5" t="s">
        <v>48</v>
      </c>
      <c r="I6" s="5" t="s">
        <v>49</v>
      </c>
      <c r="J6" s="5" t="s">
        <v>50</v>
      </c>
      <c r="K6" s="5" t="s">
        <v>51</v>
      </c>
      <c r="L6" s="5" t="s">
        <v>52</v>
      </c>
    </row>
    <row r="7" customFormat="false" ht="42" hidden="false" customHeight="true" outlineLevel="0" collapsed="false">
      <c r="A7" s="15" t="s">
        <v>53</v>
      </c>
      <c r="B7" s="15" t="s">
        <v>54</v>
      </c>
      <c r="C7" s="15" t="n">
        <v>4</v>
      </c>
      <c r="D7" s="15" t="s">
        <v>55</v>
      </c>
      <c r="E7" s="15" t="s">
        <v>56</v>
      </c>
      <c r="F7" s="15" t="s">
        <v>56</v>
      </c>
      <c r="G7" s="15" t="s">
        <v>57</v>
      </c>
      <c r="H7" s="15"/>
      <c r="I7" s="16" t="n">
        <f aca="false">IF(AND(H7="",COUNTA(E7:G7)=0),"",IF(H7&lt;&gt;"",H7,CHOOSE(COUNTIF(E7:G7,"Yes")+1,1,2,4,6)))</f>
        <v>4</v>
      </c>
      <c r="J7" s="10" t="str">
        <f aca="false">IF(I7="","",IF(I7&lt;3,"Low",IF(I7&lt;6,"Medium","High")))</f>
        <v>Medium</v>
      </c>
      <c r="K7" s="17" t="str">
        <f aca="false">IF(J7="","",VLOOKUP(J7,'Crop Data'!$H$5:$K$7,4,FALSE()))</f>
        <v>Everything in Low, plus palak, lettuce, sarson greens, amaranth, radish, curry leaf</v>
      </c>
      <c r="L7" s="15" t="s">
        <v>58</v>
      </c>
    </row>
    <row r="8" customFormat="false" ht="42" hidden="false" customHeight="true" outlineLevel="0" collapsed="false">
      <c r="A8" s="15" t="s">
        <v>59</v>
      </c>
      <c r="B8" s="15" t="s">
        <v>60</v>
      </c>
      <c r="C8" s="15" t="n">
        <v>4</v>
      </c>
      <c r="D8" s="15" t="s">
        <v>55</v>
      </c>
      <c r="E8" s="15" t="s">
        <v>56</v>
      </c>
      <c r="F8" s="15" t="s">
        <v>56</v>
      </c>
      <c r="G8" s="15" t="s">
        <v>56</v>
      </c>
      <c r="H8" s="15"/>
      <c r="I8" s="16" t="n">
        <f aca="false">IF(AND(H8="",COUNTA(E8:G8)=0),"",IF(H8&lt;&gt;"",H8,CHOOSE(COUNTIF(E8:G8,"Yes")+1,1,2,4,6)))</f>
        <v>6</v>
      </c>
      <c r="J8" s="10" t="str">
        <f aca="false">IF(I8="","",IF(I8&lt;3,"Low",IF(I8&lt;6,"Medium","High")))</f>
        <v>High</v>
      </c>
      <c r="K8" s="17" t="str">
        <f aca="false">IF(J8="","",VLOOKUP(J8,'Crop Data'!$H$5:$K$7,4,FALSE()))</f>
        <v>Everything above, plus chilli, dwarf tomato, French beans, peas, carrot</v>
      </c>
      <c r="L8" s="15" t="s">
        <v>61</v>
      </c>
    </row>
    <row r="9" customFormat="false" ht="42" hidden="false" customHeight="true" outlineLevel="0" collapsed="false">
      <c r="A9" s="15" t="s">
        <v>62</v>
      </c>
      <c r="B9" s="15" t="s">
        <v>63</v>
      </c>
      <c r="C9" s="15" t="n">
        <v>4</v>
      </c>
      <c r="D9" s="15" t="s">
        <v>64</v>
      </c>
      <c r="E9" s="15" t="s">
        <v>57</v>
      </c>
      <c r="F9" s="15" t="s">
        <v>57</v>
      </c>
      <c r="G9" s="15" t="s">
        <v>56</v>
      </c>
      <c r="H9" s="15"/>
      <c r="I9" s="16" t="n">
        <f aca="false">IF(AND(H9="",COUNTA(E9:G9)=0),"",IF(H9&lt;&gt;"",H9,CHOOSE(COUNTIF(E9:G9,"Yes")+1,1,2,4,6)))</f>
        <v>2</v>
      </c>
      <c r="J9" s="10" t="str">
        <f aca="false">IF(I9="","",IF(I9&lt;3,"Low",IF(I9&lt;6,"Medium","High")))</f>
        <v>Low</v>
      </c>
      <c r="K9" s="17" t="str">
        <f aca="false">IF(J9="","",VLOOKUP(J9,'Crop Data'!$H$5:$K$7,4,FALSE()))</f>
        <v>Microgreens, mint, coriander, methi (baby leaves)</v>
      </c>
      <c r="L9" s="15" t="s">
        <v>65</v>
      </c>
    </row>
    <row r="10" customFormat="false" ht="42" hidden="false" customHeight="true" outlineLevel="0" collapsed="false">
      <c r="A10" s="15"/>
      <c r="B10" s="15"/>
      <c r="C10" s="15"/>
      <c r="D10" s="15"/>
      <c r="E10" s="15"/>
      <c r="F10" s="15"/>
      <c r="G10" s="15"/>
      <c r="H10" s="15"/>
      <c r="I10" s="16" t="str">
        <f aca="false">IF(AND(H10="",COUNTA(E10:G10)=0),"",IF(H10&lt;&gt;"",H10,CHOOSE(COUNTIF(E10:G10,"Yes")+1,1,2,4,6)))</f>
        <v/>
      </c>
      <c r="J10" s="10" t="str">
        <f aca="false">IF(I10="","",IF(I10&lt;3,"Low",IF(I10&lt;6,"Medium","High")))</f>
        <v/>
      </c>
      <c r="K10" s="17" t="str">
        <f aca="false">IF(J10="","",VLOOKUP(J10,'Crop Data'!$H$5:$K$7,4,FALSE()))</f>
        <v/>
      </c>
      <c r="L10" s="15"/>
    </row>
    <row r="11" customFormat="false" ht="42" hidden="false" customHeight="true" outlineLevel="0" collapsed="false">
      <c r="A11" s="15"/>
      <c r="B11" s="15"/>
      <c r="C11" s="15"/>
      <c r="D11" s="15"/>
      <c r="E11" s="15"/>
      <c r="F11" s="15"/>
      <c r="G11" s="15"/>
      <c r="H11" s="15"/>
      <c r="I11" s="16" t="str">
        <f aca="false">IF(AND(H11="",COUNTA(E11:G11)=0),"",IF(H11&lt;&gt;"",H11,CHOOSE(COUNTIF(E11:G11,"Yes")+1,1,2,4,6)))</f>
        <v/>
      </c>
      <c r="J11" s="10" t="str">
        <f aca="false">IF(I11="","",IF(I11&lt;3,"Low",IF(I11&lt;6,"Medium","High")))</f>
        <v/>
      </c>
      <c r="K11" s="17" t="str">
        <f aca="false">IF(J11="","",VLOOKUP(J11,'Crop Data'!$H$5:$K$7,4,FALSE()))</f>
        <v/>
      </c>
      <c r="L11" s="15"/>
    </row>
    <row r="12" customFormat="false" ht="42" hidden="false" customHeight="true" outlineLevel="0" collapsed="false">
      <c r="A12" s="15"/>
      <c r="B12" s="15"/>
      <c r="C12" s="15"/>
      <c r="D12" s="15"/>
      <c r="E12" s="15"/>
      <c r="F12" s="15"/>
      <c r="G12" s="15"/>
      <c r="H12" s="15"/>
      <c r="I12" s="16" t="str">
        <f aca="false">IF(AND(H12="",COUNTA(E12:G12)=0),"",IF(H12&lt;&gt;"",H12,CHOOSE(COUNTIF(E12:G12,"Yes")+1,1,2,4,6)))</f>
        <v/>
      </c>
      <c r="J12" s="10" t="str">
        <f aca="false">IF(I12="","",IF(I12&lt;3,"Low",IF(I12&lt;6,"Medium","High")))</f>
        <v/>
      </c>
      <c r="K12" s="17" t="str">
        <f aca="false">IF(J12="","",VLOOKUP(J12,'Crop Data'!$H$5:$K$7,4,FALSE()))</f>
        <v/>
      </c>
      <c r="L12" s="15"/>
    </row>
    <row r="13" customFormat="false" ht="42" hidden="false" customHeight="true" outlineLevel="0" collapsed="false">
      <c r="A13" s="15"/>
      <c r="B13" s="15"/>
      <c r="C13" s="15"/>
      <c r="D13" s="15"/>
      <c r="E13" s="15"/>
      <c r="F13" s="15"/>
      <c r="G13" s="15"/>
      <c r="H13" s="15"/>
      <c r="I13" s="16" t="str">
        <f aca="false">IF(AND(H13="",COUNTA(E13:G13)=0),"",IF(H13&lt;&gt;"",H13,CHOOSE(COUNTIF(E13:G13,"Yes")+1,1,2,4,6)))</f>
        <v/>
      </c>
      <c r="J13" s="10" t="str">
        <f aca="false">IF(I13="","",IF(I13&lt;3,"Low",IF(I13&lt;6,"Medium","High")))</f>
        <v/>
      </c>
      <c r="K13" s="17" t="str">
        <f aca="false">IF(J13="","",VLOOKUP(J13,'Crop Data'!$H$5:$K$7,4,FALSE()))</f>
        <v/>
      </c>
      <c r="L13" s="15"/>
    </row>
    <row r="14" customFormat="false" ht="42" hidden="false" customHeight="true" outlineLevel="0" collapsed="false">
      <c r="A14" s="15"/>
      <c r="B14" s="15"/>
      <c r="C14" s="15"/>
      <c r="D14" s="15"/>
      <c r="E14" s="15"/>
      <c r="F14" s="15"/>
      <c r="G14" s="15"/>
      <c r="H14" s="15"/>
      <c r="I14" s="16" t="str">
        <f aca="false">IF(AND(H14="",COUNTA(E14:G14)=0),"",IF(H14&lt;&gt;"",H14,CHOOSE(COUNTIF(E14:G14,"Yes")+1,1,2,4,6)))</f>
        <v/>
      </c>
      <c r="J14" s="10" t="str">
        <f aca="false">IF(I14="","",IF(I14&lt;3,"Low",IF(I14&lt;6,"Medium","High")))</f>
        <v/>
      </c>
      <c r="K14" s="17" t="str">
        <f aca="false">IF(J14="","",VLOOKUP(J14,'Crop Data'!$H$5:$K$7,4,FALSE()))</f>
        <v/>
      </c>
      <c r="L14" s="15"/>
    </row>
    <row r="15" customFormat="false" ht="42" hidden="false" customHeight="true" outlineLevel="0" collapsed="false">
      <c r="A15" s="15"/>
      <c r="B15" s="15"/>
      <c r="C15" s="15"/>
      <c r="D15" s="15"/>
      <c r="E15" s="15"/>
      <c r="F15" s="15"/>
      <c r="G15" s="15"/>
      <c r="H15" s="15"/>
      <c r="I15" s="16" t="str">
        <f aca="false">IF(AND(H15="",COUNTA(E15:G15)=0),"",IF(H15&lt;&gt;"",H15,CHOOSE(COUNTIF(E15:G15,"Yes")+1,1,2,4,6)))</f>
        <v/>
      </c>
      <c r="J15" s="10" t="str">
        <f aca="false">IF(I15="","",IF(I15&lt;3,"Low",IF(I15&lt;6,"Medium","High")))</f>
        <v/>
      </c>
      <c r="K15" s="17" t="str">
        <f aca="false">IF(J15="","",VLOOKUP(J15,'Crop Data'!$H$5:$K$7,4,FALSE()))</f>
        <v/>
      </c>
      <c r="L15" s="15"/>
    </row>
    <row r="16" customFormat="false" ht="42" hidden="false" customHeight="true" outlineLevel="0" collapsed="false">
      <c r="A16" s="15"/>
      <c r="B16" s="15"/>
      <c r="C16" s="15"/>
      <c r="D16" s="15"/>
      <c r="E16" s="15"/>
      <c r="F16" s="15"/>
      <c r="G16" s="15"/>
      <c r="H16" s="15"/>
      <c r="I16" s="16" t="str">
        <f aca="false">IF(AND(H16="",COUNTA(E16:G16)=0),"",IF(H16&lt;&gt;"",H16,CHOOSE(COUNTIF(E16:G16,"Yes")+1,1,2,4,6)))</f>
        <v/>
      </c>
      <c r="J16" s="10" t="str">
        <f aca="false">IF(I16="","",IF(I16&lt;3,"Low",IF(I16&lt;6,"Medium","High")))</f>
        <v/>
      </c>
      <c r="K16" s="17" t="str">
        <f aca="false">IF(J16="","",VLOOKUP(J16,'Crop Data'!$H$5:$K$7,4,FALSE()))</f>
        <v/>
      </c>
      <c r="L16" s="15"/>
    </row>
  </sheetData>
  <conditionalFormatting sqref="J7:J16">
    <cfRule type="expression" priority="2" aboveAverage="0" equalAverage="0" bottom="0" percent="0" rank="0" text="" dxfId="0">
      <formula>J7="Low"</formula>
    </cfRule>
    <cfRule type="expression" priority="3" aboveAverage="0" equalAverage="0" bottom="0" percent="0" rank="0" text="" dxfId="1">
      <formula>J7="Medium"</formula>
    </cfRule>
    <cfRule type="expression" priority="4" aboveAverage="0" equalAverage="0" bottom="0" percent="0" rank="0" text="" dxfId="2">
      <formula>J7="High"</formula>
    </cfRule>
  </conditionalFormatting>
  <dataValidations count="3">
    <dataValidation allowBlank="true" errorStyle="stop" operator="between" showDropDown="false" showErrorMessage="false" showInputMessage="false" sqref="B7:B16" type="list">
      <formula1>"North,South,East,West,North-East,North-West,South-East,South-West,Indoor window"</formula1>
      <formula2>0</formula2>
    </dataValidation>
    <dataValidation allowBlank="true" errorStyle="stop" operator="between" showDropDown="false" showErrorMessage="false" showInputMessage="false" sqref="D7:D16" type="list">
      <formula1>"Low,Medium,High"</formula1>
      <formula2>0</formula2>
    </dataValidation>
    <dataValidation allowBlank="true" errorStyle="stop" operator="between" showDropDown="false" showErrorMessage="false" showInputMessage="false" sqref="E7:G16"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4" min="3" style="0" width="24"/>
    <col collapsed="false" customWidth="true" hidden="false" outlineLevel="0" max="6" min="5" style="0" width="16"/>
    <col collapsed="false" customWidth="true" hidden="false" outlineLevel="0" max="7" min="7" style="0" width="24"/>
    <col collapsed="false" customWidth="true" hidden="false" outlineLevel="0" max="8" min="8" style="0" width="20"/>
    <col collapsed="false" customWidth="true" hidden="false" outlineLevel="0" max="9" min="9" style="0" width="14"/>
    <col collapsed="false" customWidth="true" hidden="false" outlineLevel="0" max="10" min="10" style="0" width="12"/>
    <col collapsed="false" customWidth="true" hidden="false" outlineLevel="0" max="11" min="11" style="0" width="38"/>
  </cols>
  <sheetData>
    <row r="1" customFormat="false" ht="19.7" hidden="false" customHeight="false" outlineLevel="0" collapsed="false">
      <c r="A1" s="14" t="s">
        <v>66</v>
      </c>
    </row>
    <row r="2" customFormat="false" ht="15" hidden="false" customHeight="false" outlineLevel="0" collapsed="false">
      <c r="A2" s="2" t="s">
        <v>67</v>
      </c>
    </row>
    <row r="3" customFormat="false" ht="15" hidden="false" customHeight="false" outlineLevel="0" collapsed="false">
      <c r="A3" s="2" t="s">
        <v>68</v>
      </c>
    </row>
    <row r="6" customFormat="false" ht="36" hidden="false" customHeight="true" outlineLevel="0" collapsed="false">
      <c r="A6" s="5" t="s">
        <v>69</v>
      </c>
      <c r="B6" s="5" t="s">
        <v>70</v>
      </c>
      <c r="C6" s="5" t="s">
        <v>71</v>
      </c>
      <c r="D6" s="5" t="s">
        <v>72</v>
      </c>
      <c r="E6" s="5" t="s">
        <v>73</v>
      </c>
      <c r="F6" s="5" t="s">
        <v>74</v>
      </c>
      <c r="G6" s="5" t="s">
        <v>75</v>
      </c>
      <c r="H6" s="5" t="s">
        <v>76</v>
      </c>
      <c r="I6" s="5" t="s">
        <v>77</v>
      </c>
      <c r="J6" s="5" t="s">
        <v>78</v>
      </c>
      <c r="K6" s="5" t="s">
        <v>52</v>
      </c>
    </row>
    <row r="7" customFormat="false" ht="31.5" hidden="false" customHeight="true" outlineLevel="0" collapsed="false">
      <c r="A7" s="10" t="n">
        <v>1</v>
      </c>
      <c r="B7" s="15" t="s">
        <v>79</v>
      </c>
      <c r="C7" s="15" t="s">
        <v>80</v>
      </c>
      <c r="D7" s="15" t="s">
        <v>53</v>
      </c>
      <c r="E7" s="10" t="str">
        <f aca="false">IF(C7="","",IFERROR(INDEX('Crop Data'!$B$5:$B$40,MATCH(C7,'Crop Data'!$A$5:$A$40,0)),"Add crop in Crop Data"))</f>
        <v>Low</v>
      </c>
      <c r="F7" s="10" t="str">
        <f aca="false">IF(D7="","",IFERROR(INDEX('T Light Audit'!$J$7:$J$16,MATCH(D7,'T Light Audit'!$A$7:$A$16,0)),"Fill in T Light Audit"))</f>
        <v>Medium</v>
      </c>
      <c r="G7" s="17" t="str">
        <f aca="false">IF(OR(E7="",F7=""),"",IFERROR(IF(VLOOKUP(F7,'Crop Data'!$H$5:$I$7,2,FALSE())&gt;=VLOOKUP(E7,'Crop Data'!$H$5:$I$7,2,FALSE()),"Good fit","Too little light: move it"),"Check inputs"))</f>
        <v>Good fit</v>
      </c>
      <c r="H7" s="17" t="str">
        <f aca="false">IF(C7="","",IFERROR(INDEX('Crop Data'!$D$5:$D$40,MATCH(C7,'Crop Data'!$A$5:$A$40,0)),""))</f>
        <v>10 in wide</v>
      </c>
      <c r="I7" s="10" t="n">
        <f aca="false">IF(C7="","",IFERROR(IF(INDEX('Crop Data'!$C$5:$C$40,MATCH(C7,'Crop Data'!$A$5:$A$40,0))="","Perennial",INDEX('Crop Data'!$C$5:$C$40,MATCH(C7,'Crop Data'!$A$5:$A$40,0))),""))</f>
        <v>25</v>
      </c>
      <c r="J7" s="18" t="n">
        <v>120</v>
      </c>
      <c r="K7" s="15"/>
    </row>
    <row r="8" customFormat="false" ht="31.5" hidden="false" customHeight="true" outlineLevel="0" collapsed="false">
      <c r="A8" s="10" t="n">
        <v>2</v>
      </c>
      <c r="B8" s="15" t="s">
        <v>81</v>
      </c>
      <c r="C8" s="15" t="s">
        <v>82</v>
      </c>
      <c r="D8" s="15" t="s">
        <v>53</v>
      </c>
      <c r="E8" s="10" t="str">
        <f aca="false">IF(C8="","",IFERROR(INDEX('Crop Data'!$B$5:$B$40,MATCH(C8,'Crop Data'!$A$5:$A$40,0)),"Add crop in Crop Data"))</f>
        <v>Low</v>
      </c>
      <c r="F8" s="10" t="str">
        <f aca="false">IF(D8="","",IFERROR(INDEX('T Light Audit'!$J$7:$J$16,MATCH(D8,'T Light Audit'!$A$7:$A$16,0)),"Fill in T Light Audit"))</f>
        <v>Medium</v>
      </c>
      <c r="G8" s="17" t="str">
        <f aca="false">IF(OR(E8="",F8=""),"",IFERROR(IF(VLOOKUP(F8,'Crop Data'!$H$5:$I$7,2,FALSE())&gt;=VLOOKUP(E8,'Crop Data'!$H$5:$I$7,2,FALSE()),"Good fit","Too little light: move it"),"Check inputs"))</f>
        <v>Good fit</v>
      </c>
      <c r="H8" s="17" t="str">
        <f aca="false">IF(C8="","",IFERROR(INDEX('Crop Data'!$D$5:$D$40,MATCH(C8,'Crop Data'!$A$5:$A$40,0)),""))</f>
        <v>10 in wide</v>
      </c>
      <c r="I8" s="10" t="n">
        <f aca="false">IF(C8="","",IFERROR(IF(INDEX('Crop Data'!$C$5:$C$40,MATCH(C8,'Crop Data'!$A$5:$A$40,0))="","Perennial",INDEX('Crop Data'!$C$5:$C$40,MATCH(C8,'Crop Data'!$A$5:$A$40,0))),""))</f>
        <v>35</v>
      </c>
      <c r="J8" s="18" t="n">
        <v>120</v>
      </c>
      <c r="K8" s="15"/>
    </row>
    <row r="9" customFormat="false" ht="31.5" hidden="false" customHeight="true" outlineLevel="0" collapsed="false">
      <c r="A9" s="10" t="n">
        <v>3</v>
      </c>
      <c r="B9" s="15" t="s">
        <v>83</v>
      </c>
      <c r="C9" s="15" t="s">
        <v>84</v>
      </c>
      <c r="D9" s="15" t="s">
        <v>62</v>
      </c>
      <c r="E9" s="10" t="str">
        <f aca="false">IF(C9="","",IFERROR(INDEX('Crop Data'!$B$5:$B$40,MATCH(C9,'Crop Data'!$A$5:$A$40,0)),"Add crop in Crop Data"))</f>
        <v>Low</v>
      </c>
      <c r="F9" s="10" t="str">
        <f aca="false">IF(D9="","",IFERROR(INDEX('T Light Audit'!$J$7:$J$16,MATCH(D9,'T Light Audit'!$A$7:$A$16,0)),"Fill in T Light Audit"))</f>
        <v>Low</v>
      </c>
      <c r="G9" s="17" t="str">
        <f aca="false">IF(OR(E9="",F9=""),"",IFERROR(IF(VLOOKUP(F9,'Crop Data'!$H$5:$I$7,2,FALSE())&gt;=VLOOKUP(E9,'Crop Data'!$H$5:$I$7,2,FALSE()),"Good fit","Too little light: move it"),"Check inputs"))</f>
        <v>Good fit</v>
      </c>
      <c r="H9" s="17" t="str">
        <f aca="false">IF(C9="","",IFERROR(INDEX('Crop Data'!$D$5:$D$40,MATCH(C9,'Crop Data'!$A$5:$A$40,0)),""))</f>
        <v>10 in wide, own pot</v>
      </c>
      <c r="I9" s="10" t="n">
        <f aca="false">IF(C9="","",IFERROR(IF(INDEX('Crop Data'!$C$5:$C$40,MATCH(C9,'Crop Data'!$A$5:$A$40,0))="","Perennial",INDEX('Crop Data'!$C$5:$C$40,MATCH(C9,'Crop Data'!$A$5:$A$40,0))),""))</f>
        <v>21</v>
      </c>
      <c r="J9" s="18" t="n">
        <v>120</v>
      </c>
      <c r="K9" s="15" t="s">
        <v>85</v>
      </c>
    </row>
    <row r="10" customFormat="false" ht="31.5" hidden="false" customHeight="true" outlineLevel="0" collapsed="false">
      <c r="A10" s="10" t="n">
        <v>4</v>
      </c>
      <c r="B10" s="15" t="s">
        <v>86</v>
      </c>
      <c r="C10" s="15" t="s">
        <v>87</v>
      </c>
      <c r="D10" s="15" t="s">
        <v>62</v>
      </c>
      <c r="E10" s="10" t="str">
        <f aca="false">IF(C10="","",IFERROR(INDEX('Crop Data'!$B$5:$B$40,MATCH(C10,'Crop Data'!$A$5:$A$40,0)),"Add crop in Crop Data"))</f>
        <v>Medium</v>
      </c>
      <c r="F10" s="10" t="str">
        <f aca="false">IF(D10="","",IFERROR(INDEX('T Light Audit'!$J$7:$J$16,MATCH(D10,'T Light Audit'!$A$7:$A$16,0)),"Fill in T Light Audit"))</f>
        <v>Low</v>
      </c>
      <c r="G10" s="17" t="str">
        <f aca="false">IF(OR(E10="",F10=""),"",IFERROR(IF(VLOOKUP(F10,'Crop Data'!$H$5:$I$7,2,FALSE())&gt;=VLOOKUP(E10,'Crop Data'!$H$5:$I$7,2,FALSE()),"Good fit","Too little light: move it"),"Check inputs"))</f>
        <v>Too little light: move it</v>
      </c>
      <c r="H10" s="17" t="str">
        <f aca="false">IF(C10="","",IFERROR(INDEX('Crop Data'!$D$5:$D$40,MATCH(C10,'Crop Data'!$A$5:$A$40,0)),""))</f>
        <v>10 in wide</v>
      </c>
      <c r="I10" s="10" t="n">
        <f aca="false">IF(C10="","",IFERROR(IF(INDEX('Crop Data'!$C$5:$C$40,MATCH(C10,'Crop Data'!$A$5:$A$40,0))="","Perennial",INDEX('Crop Data'!$C$5:$C$40,MATCH(C10,'Crop Data'!$A$5:$A$40,0))),""))</f>
        <v>35</v>
      </c>
      <c r="J10" s="18" t="n">
        <v>120</v>
      </c>
      <c r="K10" s="15" t="s">
        <v>88</v>
      </c>
    </row>
    <row r="11" customFormat="false" ht="31.5" hidden="false" customHeight="true" outlineLevel="0" collapsed="false">
      <c r="A11" s="10" t="n">
        <v>5</v>
      </c>
      <c r="B11" s="15" t="s">
        <v>89</v>
      </c>
      <c r="C11" s="15" t="s">
        <v>90</v>
      </c>
      <c r="D11" s="15" t="s">
        <v>62</v>
      </c>
      <c r="E11" s="10" t="str">
        <f aca="false">IF(C11="","",IFERROR(INDEX('Crop Data'!$B$5:$B$40,MATCH(C11,'Crop Data'!$A$5:$A$40,0)),"Add crop in Crop Data"))</f>
        <v>Low</v>
      </c>
      <c r="F11" s="10" t="str">
        <f aca="false">IF(D11="","",IFERROR(INDEX('T Light Audit'!$J$7:$J$16,MATCH(D11,'T Light Audit'!$A$7:$A$16,0)),"Fill in T Light Audit"))</f>
        <v>Low</v>
      </c>
      <c r="G11" s="17" t="str">
        <f aca="false">IF(OR(E11="",F11=""),"",IFERROR(IF(VLOOKUP(F11,'Crop Data'!$H$5:$I$7,2,FALSE())&gt;=VLOOKUP(E11,'Crop Data'!$H$5:$I$7,2,FALSE()),"Good fit","Too little light: move it"),"Check inputs"))</f>
        <v>Good fit</v>
      </c>
      <c r="H11" s="17" t="str">
        <f aca="false">IF(C11="","",IFERROR(INDEX('Crop Data'!$D$5:$D$40,MATCH(C11,'Crop Data'!$A$5:$A$40,0)),""))</f>
        <v>Tray, 1-1.5 in deep</v>
      </c>
      <c r="I11" s="10" t="n">
        <f aca="false">IF(C11="","",IFERROR(IF(INDEX('Crop Data'!$C$5:$C$40,MATCH(C11,'Crop Data'!$A$5:$A$40,0))="","Perennial",INDEX('Crop Data'!$C$5:$C$40,MATCH(C11,'Crop Data'!$A$5:$A$40,0))),""))</f>
        <v>8</v>
      </c>
      <c r="J11" s="18" t="n">
        <v>60</v>
      </c>
      <c r="K11" s="15" t="s">
        <v>91</v>
      </c>
    </row>
    <row r="12" customFormat="false" ht="31.5" hidden="false" customHeight="true" outlineLevel="0" collapsed="false">
      <c r="A12" s="10" t="n">
        <v>6</v>
      </c>
      <c r="B12" s="15"/>
      <c r="C12" s="15"/>
      <c r="D12" s="15"/>
      <c r="E12" s="10" t="str">
        <f aca="false">IF(C12="","",IFERROR(INDEX('Crop Data'!$B$5:$B$40,MATCH(C12,'Crop Data'!$A$5:$A$40,0)),"Add crop in Crop Data"))</f>
        <v/>
      </c>
      <c r="F12" s="10" t="str">
        <f aca="false">IF(D12="","",IFERROR(INDEX('T Light Audit'!$J$7:$J$16,MATCH(D12,'T Light Audit'!$A$7:$A$16,0)),"Fill in T Light Audit"))</f>
        <v/>
      </c>
      <c r="G12" s="17" t="str">
        <f aca="false">IF(OR(E12="",F12=""),"",IFERROR(IF(VLOOKUP(F12,'Crop Data'!$H$5:$I$7,2,FALSE())&gt;=VLOOKUP(E12,'Crop Data'!$H$5:$I$7,2,FALSE()),"Good fit","Too little light: move it"),"Check inputs"))</f>
        <v/>
      </c>
      <c r="H12" s="17" t="str">
        <f aca="false">IF(C12="","",IFERROR(INDEX('Crop Data'!$D$5:$D$40,MATCH(C12,'Crop Data'!$A$5:$A$40,0)),""))</f>
        <v/>
      </c>
      <c r="I12" s="10" t="str">
        <f aca="false">IF(C12="","",IFERROR(IF(INDEX('Crop Data'!$C$5:$C$40,MATCH(C12,'Crop Data'!$A$5:$A$40,0))="","Perennial",INDEX('Crop Data'!$C$5:$C$40,MATCH(C12,'Crop Data'!$A$5:$A$40,0))),""))</f>
        <v/>
      </c>
      <c r="J12" s="18"/>
      <c r="K12" s="15"/>
    </row>
    <row r="13" customFormat="false" ht="31.5" hidden="false" customHeight="true" outlineLevel="0" collapsed="false">
      <c r="A13" s="10" t="n">
        <v>7</v>
      </c>
      <c r="B13" s="15"/>
      <c r="C13" s="15"/>
      <c r="D13" s="15"/>
      <c r="E13" s="10" t="str">
        <f aca="false">IF(C13="","",IFERROR(INDEX('Crop Data'!$B$5:$B$40,MATCH(C13,'Crop Data'!$A$5:$A$40,0)),"Add crop in Crop Data"))</f>
        <v/>
      </c>
      <c r="F13" s="10" t="str">
        <f aca="false">IF(D13="","",IFERROR(INDEX('T Light Audit'!$J$7:$J$16,MATCH(D13,'T Light Audit'!$A$7:$A$16,0)),"Fill in T Light Audit"))</f>
        <v/>
      </c>
      <c r="G13" s="17" t="str">
        <f aca="false">IF(OR(E13="",F13=""),"",IFERROR(IF(VLOOKUP(F13,'Crop Data'!$H$5:$I$7,2,FALSE())&gt;=VLOOKUP(E13,'Crop Data'!$H$5:$I$7,2,FALSE()),"Good fit","Too little light: move it"),"Check inputs"))</f>
        <v/>
      </c>
      <c r="H13" s="17" t="str">
        <f aca="false">IF(C13="","",IFERROR(INDEX('Crop Data'!$D$5:$D$40,MATCH(C13,'Crop Data'!$A$5:$A$40,0)),""))</f>
        <v/>
      </c>
      <c r="I13" s="10" t="str">
        <f aca="false">IF(C13="","",IFERROR(IF(INDEX('Crop Data'!$C$5:$C$40,MATCH(C13,'Crop Data'!$A$5:$A$40,0))="","Perennial",INDEX('Crop Data'!$C$5:$C$40,MATCH(C13,'Crop Data'!$A$5:$A$40,0))),""))</f>
        <v/>
      </c>
      <c r="J13" s="18"/>
      <c r="K13" s="15"/>
    </row>
    <row r="14" customFormat="false" ht="31.5" hidden="false" customHeight="true" outlineLevel="0" collapsed="false">
      <c r="A14" s="10" t="n">
        <v>8</v>
      </c>
      <c r="B14" s="15"/>
      <c r="C14" s="15"/>
      <c r="D14" s="15"/>
      <c r="E14" s="10" t="str">
        <f aca="false">IF(C14="","",IFERROR(INDEX('Crop Data'!$B$5:$B$40,MATCH(C14,'Crop Data'!$A$5:$A$40,0)),"Add crop in Crop Data"))</f>
        <v/>
      </c>
      <c r="F14" s="10" t="str">
        <f aca="false">IF(D14="","",IFERROR(INDEX('T Light Audit'!$J$7:$J$16,MATCH(D14,'T Light Audit'!$A$7:$A$16,0)),"Fill in T Light Audit"))</f>
        <v/>
      </c>
      <c r="G14" s="17" t="str">
        <f aca="false">IF(OR(E14="",F14=""),"",IFERROR(IF(VLOOKUP(F14,'Crop Data'!$H$5:$I$7,2,FALSE())&gt;=VLOOKUP(E14,'Crop Data'!$H$5:$I$7,2,FALSE()),"Good fit","Too little light: move it"),"Check inputs"))</f>
        <v/>
      </c>
      <c r="H14" s="17" t="str">
        <f aca="false">IF(C14="","",IFERROR(INDEX('Crop Data'!$D$5:$D$40,MATCH(C14,'Crop Data'!$A$5:$A$40,0)),""))</f>
        <v/>
      </c>
      <c r="I14" s="10" t="str">
        <f aca="false">IF(C14="","",IFERROR(IF(INDEX('Crop Data'!$C$5:$C$40,MATCH(C14,'Crop Data'!$A$5:$A$40,0))="","Perennial",INDEX('Crop Data'!$C$5:$C$40,MATCH(C14,'Crop Data'!$A$5:$A$40,0))),""))</f>
        <v/>
      </c>
      <c r="J14" s="18"/>
      <c r="K14" s="15"/>
    </row>
    <row r="15" customFormat="false" ht="31.5" hidden="false" customHeight="true" outlineLevel="0" collapsed="false">
      <c r="A15" s="10" t="n">
        <v>9</v>
      </c>
      <c r="B15" s="15"/>
      <c r="C15" s="15"/>
      <c r="D15" s="15"/>
      <c r="E15" s="10" t="str">
        <f aca="false">IF(C15="","",IFERROR(INDEX('Crop Data'!$B$5:$B$40,MATCH(C15,'Crop Data'!$A$5:$A$40,0)),"Add crop in Crop Data"))</f>
        <v/>
      </c>
      <c r="F15" s="10" t="str">
        <f aca="false">IF(D15="","",IFERROR(INDEX('T Light Audit'!$J$7:$J$16,MATCH(D15,'T Light Audit'!$A$7:$A$16,0)),"Fill in T Light Audit"))</f>
        <v/>
      </c>
      <c r="G15" s="17" t="str">
        <f aca="false">IF(OR(E15="",F15=""),"",IFERROR(IF(VLOOKUP(F15,'Crop Data'!$H$5:$I$7,2,FALSE())&gt;=VLOOKUP(E15,'Crop Data'!$H$5:$I$7,2,FALSE()),"Good fit","Too little light: move it"),"Check inputs"))</f>
        <v/>
      </c>
      <c r="H15" s="17" t="str">
        <f aca="false">IF(C15="","",IFERROR(INDEX('Crop Data'!$D$5:$D$40,MATCH(C15,'Crop Data'!$A$5:$A$40,0)),""))</f>
        <v/>
      </c>
      <c r="I15" s="10" t="str">
        <f aca="false">IF(C15="","",IFERROR(IF(INDEX('Crop Data'!$C$5:$C$40,MATCH(C15,'Crop Data'!$A$5:$A$40,0))="","Perennial",INDEX('Crop Data'!$C$5:$C$40,MATCH(C15,'Crop Data'!$A$5:$A$40,0))),""))</f>
        <v/>
      </c>
      <c r="J15" s="18"/>
      <c r="K15" s="15"/>
    </row>
    <row r="16" customFormat="false" ht="31.5" hidden="false" customHeight="true" outlineLevel="0" collapsed="false">
      <c r="A16" s="10" t="n">
        <v>10</v>
      </c>
      <c r="B16" s="15"/>
      <c r="C16" s="15"/>
      <c r="D16" s="15"/>
      <c r="E16" s="10" t="str">
        <f aca="false">IF(C16="","",IFERROR(INDEX('Crop Data'!$B$5:$B$40,MATCH(C16,'Crop Data'!$A$5:$A$40,0)),"Add crop in Crop Data"))</f>
        <v/>
      </c>
      <c r="F16" s="10" t="str">
        <f aca="false">IF(D16="","",IFERROR(INDEX('T Light Audit'!$J$7:$J$16,MATCH(D16,'T Light Audit'!$A$7:$A$16,0)),"Fill in T Light Audit"))</f>
        <v/>
      </c>
      <c r="G16" s="17" t="str">
        <f aca="false">IF(OR(E16="",F16=""),"",IFERROR(IF(VLOOKUP(F16,'Crop Data'!$H$5:$I$7,2,FALSE())&gt;=VLOOKUP(E16,'Crop Data'!$H$5:$I$7,2,FALSE()),"Good fit","Too little light: move it"),"Check inputs"))</f>
        <v/>
      </c>
      <c r="H16" s="17" t="str">
        <f aca="false">IF(C16="","",IFERROR(INDEX('Crop Data'!$D$5:$D$40,MATCH(C16,'Crop Data'!$A$5:$A$40,0)),""))</f>
        <v/>
      </c>
      <c r="I16" s="10" t="str">
        <f aca="false">IF(C16="","",IFERROR(IF(INDEX('Crop Data'!$C$5:$C$40,MATCH(C16,'Crop Data'!$A$5:$A$40,0))="","Perennial",INDEX('Crop Data'!$C$5:$C$40,MATCH(C16,'Crop Data'!$A$5:$A$40,0))),""))</f>
        <v/>
      </c>
      <c r="J16" s="18"/>
      <c r="K16" s="15"/>
    </row>
    <row r="17" customFormat="false" ht="15" hidden="false" customHeight="false" outlineLevel="0" collapsed="false">
      <c r="I17" s="19" t="s">
        <v>92</v>
      </c>
      <c r="J17" s="20" t="n">
        <f aca="false">SUM(J7:J16)</f>
        <v>540</v>
      </c>
      <c r="K17" s="2" t="s">
        <v>93</v>
      </c>
    </row>
  </sheetData>
  <conditionalFormatting sqref="G7:G16">
    <cfRule type="expression" priority="2" aboveAverage="0" equalAverage="0" bottom="0" percent="0" rank="0" text="" dxfId="2">
      <formula>G7="Good fit"</formula>
    </cfRule>
    <cfRule type="expression" priority="3" aboveAverage="0" equalAverage="0" bottom="0" percent="0" rank="0" text="" dxfId="3">
      <formula>LEFT(G7,3)="Too"</formula>
    </cfRule>
  </conditionalFormatting>
  <dataValidations count="2">
    <dataValidation allowBlank="true" errorStyle="stop" operator="between" showDropDown="false" showErrorMessage="false" showInputMessage="false" sqref="C7:C16" type="list">
      <formula1>'Crop Data'!$A$5:$A$40</formula1>
      <formula2>0</formula2>
    </dataValidation>
    <dataValidation allowBlank="true" errorStyle="stop" operator="between" showDropDown="false" showErrorMessage="false" showInputMessage="false" sqref="D7:D16" type="list">
      <formula1>'T Light Audit'!$A$7:$A$16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4"/>
    <col collapsed="false" customWidth="true" hidden="false" outlineLevel="0" max="9" min="4" style="0" width="11"/>
    <col collapsed="false" customWidth="true" hidden="false" outlineLevel="0" max="10" min="10" style="0" width="18"/>
  </cols>
  <sheetData>
    <row r="1" customFormat="false" ht="19.7" hidden="false" customHeight="false" outlineLevel="0" collapsed="false">
      <c r="A1" s="14" t="s">
        <v>94</v>
      </c>
    </row>
    <row r="2" customFormat="false" ht="15" hidden="false" customHeight="false" outlineLevel="0" collapsed="false">
      <c r="A2" s="2" t="s">
        <v>95</v>
      </c>
    </row>
    <row r="4" customFormat="false" ht="15" hidden="false" customHeight="false" outlineLevel="0" collapsed="false">
      <c r="A4" s="21" t="s">
        <v>96</v>
      </c>
      <c r="B4" s="22" t="n">
        <v>46331</v>
      </c>
      <c r="C4" s="2" t="s">
        <v>97</v>
      </c>
    </row>
    <row r="5" customFormat="false" ht="15" hidden="false" customHeight="false" outlineLevel="0" collapsed="false">
      <c r="A5" s="21" t="s">
        <v>98</v>
      </c>
      <c r="B5" s="23" t="n">
        <v>14</v>
      </c>
      <c r="C5" s="2" t="s">
        <v>99</v>
      </c>
    </row>
    <row r="6" customFormat="false" ht="15" hidden="false" customHeight="false" outlineLevel="0" collapsed="false">
      <c r="A6" s="21" t="s">
        <v>100</v>
      </c>
      <c r="B6" s="23" t="n">
        <v>5</v>
      </c>
    </row>
    <row r="9" customFormat="false" ht="36" hidden="false" customHeight="true" outlineLevel="0" collapsed="false">
      <c r="A9" s="5" t="s">
        <v>101</v>
      </c>
      <c r="B9" s="5" t="s">
        <v>77</v>
      </c>
      <c r="C9" s="5" t="s">
        <v>102</v>
      </c>
      <c r="D9" s="5" t="s">
        <v>103</v>
      </c>
      <c r="E9" s="5" t="s">
        <v>104</v>
      </c>
      <c r="F9" s="5" t="s">
        <v>105</v>
      </c>
      <c r="G9" s="5" t="s">
        <v>106</v>
      </c>
      <c r="H9" s="5" t="s">
        <v>107</v>
      </c>
      <c r="I9" s="5" t="s">
        <v>108</v>
      </c>
      <c r="J9" s="5" t="s">
        <v>109</v>
      </c>
    </row>
    <row r="10" customFormat="false" ht="15" hidden="false" customHeight="false" outlineLevel="0" collapsed="false">
      <c r="A10" s="10" t="str">
        <f aca="false">IF('H+A Dish Map'!C7="","",'H+A Dish Map'!C7)</f>
        <v>Methi</v>
      </c>
      <c r="B10" s="10" t="n">
        <f aca="false">IF(A10="","",IFERROR(IF(INDEX('Crop Data'!$C$5:$C$40,MATCH(A10,'Crop Data'!$A$5:$A$40,0))="","n/a",INDEX('Crop Data'!$C$5:$C$40,MATCH(A10,'Crop Data'!$A$5:$A$40,0))),""))</f>
        <v>25</v>
      </c>
      <c r="C10" s="24" t="n">
        <f aca="false">IF(A10="","",IF(LEFT(A10,11)="Microgreens",$B$6,$B$5))</f>
        <v>14</v>
      </c>
      <c r="D10" s="25" t="n">
        <f aca="false">IF($A10="","",$B$4)</f>
        <v>46331</v>
      </c>
      <c r="E10" s="25" t="n">
        <f aca="false">IF($A10="","",$B$4+1*$C10)</f>
        <v>46345</v>
      </c>
      <c r="F10" s="25" t="n">
        <f aca="false">IF($A10="","",$B$4+2*$C10)</f>
        <v>46359</v>
      </c>
      <c r="G10" s="25" t="n">
        <f aca="false">IF($A10="","",$B$4+3*$C10)</f>
        <v>46373</v>
      </c>
      <c r="H10" s="25" t="n">
        <f aca="false">IF($A10="","",$B$4+4*$C10)</f>
        <v>46387</v>
      </c>
      <c r="I10" s="25" t="n">
        <f aca="false">IF($A10="","",$B$4+5*$C10)</f>
        <v>46401</v>
      </c>
      <c r="J10" s="25" t="n">
        <f aca="false">IF(OR(A10="",NOT(ISNUMBER(B10))),"",D10+B10)</f>
        <v>46356</v>
      </c>
    </row>
    <row r="11" customFormat="false" ht="15" hidden="false" customHeight="false" outlineLevel="0" collapsed="false">
      <c r="A11" s="10" t="str">
        <f aca="false">IF('H+A Dish Map'!C8="","",'H+A Dish Map'!C8)</f>
        <v>Coriander</v>
      </c>
      <c r="B11" s="10" t="n">
        <f aca="false">IF(A11="","",IFERROR(IF(INDEX('Crop Data'!$C$5:$C$40,MATCH(A11,'Crop Data'!$A$5:$A$40,0))="","n/a",INDEX('Crop Data'!$C$5:$C$40,MATCH(A11,'Crop Data'!$A$5:$A$40,0))),""))</f>
        <v>35</v>
      </c>
      <c r="C11" s="24" t="n">
        <f aca="false">IF(A11="","",IF(LEFT(A11,11)="Microgreens",$B$6,$B$5))</f>
        <v>14</v>
      </c>
      <c r="D11" s="25" t="n">
        <f aca="false">IF($A11="","",$B$4)</f>
        <v>46331</v>
      </c>
      <c r="E11" s="25" t="n">
        <f aca="false">IF($A11="","",$B$4+1*$C11)</f>
        <v>46345</v>
      </c>
      <c r="F11" s="25" t="n">
        <f aca="false">IF($A11="","",$B$4+2*$C11)</f>
        <v>46359</v>
      </c>
      <c r="G11" s="25" t="n">
        <f aca="false">IF($A11="","",$B$4+3*$C11)</f>
        <v>46373</v>
      </c>
      <c r="H11" s="25" t="n">
        <f aca="false">IF($A11="","",$B$4+4*$C11)</f>
        <v>46387</v>
      </c>
      <c r="I11" s="25" t="n">
        <f aca="false">IF($A11="","",$B$4+5*$C11)</f>
        <v>46401</v>
      </c>
      <c r="J11" s="25" t="n">
        <f aca="false">IF(OR(A11="",NOT(ISNUMBER(B11))),"",D11+B11)</f>
        <v>46366</v>
      </c>
    </row>
    <row r="12" customFormat="false" ht="15" hidden="false" customHeight="false" outlineLevel="0" collapsed="false">
      <c r="A12" s="10" t="str">
        <f aca="false">IF('H+A Dish Map'!C9="","",'H+A Dish Map'!C9)</f>
        <v>Mint</v>
      </c>
      <c r="B12" s="10" t="n">
        <f aca="false">IF(A12="","",IFERROR(IF(INDEX('Crop Data'!$C$5:$C$40,MATCH(A12,'Crop Data'!$A$5:$A$40,0))="","n/a",INDEX('Crop Data'!$C$5:$C$40,MATCH(A12,'Crop Data'!$A$5:$A$40,0))),""))</f>
        <v>21</v>
      </c>
      <c r="C12" s="24" t="n">
        <f aca="false">IF(A12="","",IF(LEFT(A12,11)="Microgreens",$B$6,$B$5))</f>
        <v>14</v>
      </c>
      <c r="D12" s="25" t="n">
        <f aca="false">IF($A12="","",$B$4)</f>
        <v>46331</v>
      </c>
      <c r="E12" s="25" t="n">
        <f aca="false">IF($A12="","",$B$4+1*$C12)</f>
        <v>46345</v>
      </c>
      <c r="F12" s="25" t="n">
        <f aca="false">IF($A12="","",$B$4+2*$C12)</f>
        <v>46359</v>
      </c>
      <c r="G12" s="25" t="n">
        <f aca="false">IF($A12="","",$B$4+3*$C12)</f>
        <v>46373</v>
      </c>
      <c r="H12" s="25" t="n">
        <f aca="false">IF($A12="","",$B$4+4*$C12)</f>
        <v>46387</v>
      </c>
      <c r="I12" s="25" t="n">
        <f aca="false">IF($A12="","",$B$4+5*$C12)</f>
        <v>46401</v>
      </c>
      <c r="J12" s="25" t="n">
        <f aca="false">IF(OR(A12="",NOT(ISNUMBER(B12))),"",D12+B12)</f>
        <v>46352</v>
      </c>
    </row>
    <row r="13" customFormat="false" ht="15" hidden="false" customHeight="false" outlineLevel="0" collapsed="false">
      <c r="A13" s="10" t="str">
        <f aca="false">IF('H+A Dish Map'!C10="","",'H+A Dish Map'!C10)</f>
        <v>Palak (spinach)</v>
      </c>
      <c r="B13" s="10" t="n">
        <f aca="false">IF(A13="","",IFERROR(IF(INDEX('Crop Data'!$C$5:$C$40,MATCH(A13,'Crop Data'!$A$5:$A$40,0))="","n/a",INDEX('Crop Data'!$C$5:$C$40,MATCH(A13,'Crop Data'!$A$5:$A$40,0))),""))</f>
        <v>35</v>
      </c>
      <c r="C13" s="24" t="n">
        <f aca="false">IF(A13="","",IF(LEFT(A13,11)="Microgreens",$B$6,$B$5))</f>
        <v>14</v>
      </c>
      <c r="D13" s="25" t="n">
        <f aca="false">IF($A13="","",$B$4)</f>
        <v>46331</v>
      </c>
      <c r="E13" s="25" t="n">
        <f aca="false">IF($A13="","",$B$4+1*$C13)</f>
        <v>46345</v>
      </c>
      <c r="F13" s="25" t="n">
        <f aca="false">IF($A13="","",$B$4+2*$C13)</f>
        <v>46359</v>
      </c>
      <c r="G13" s="25" t="n">
        <f aca="false">IF($A13="","",$B$4+3*$C13)</f>
        <v>46373</v>
      </c>
      <c r="H13" s="25" t="n">
        <f aca="false">IF($A13="","",$B$4+4*$C13)</f>
        <v>46387</v>
      </c>
      <c r="I13" s="25" t="n">
        <f aca="false">IF($A13="","",$B$4+5*$C13)</f>
        <v>46401</v>
      </c>
      <c r="J13" s="25" t="n">
        <f aca="false">IF(OR(A13="",NOT(ISNUMBER(B13))),"",D13+B13)</f>
        <v>46366</v>
      </c>
    </row>
    <row r="14" customFormat="false" ht="15" hidden="false" customHeight="false" outlineLevel="0" collapsed="false">
      <c r="A14" s="10" t="str">
        <f aca="false">IF('H+A Dish Map'!C11="","",'H+A Dish Map'!C11)</f>
        <v>Microgreens: radish</v>
      </c>
      <c r="B14" s="10" t="n">
        <f aca="false">IF(A14="","",IFERROR(IF(INDEX('Crop Data'!$C$5:$C$40,MATCH(A14,'Crop Data'!$A$5:$A$40,0))="","n/a",INDEX('Crop Data'!$C$5:$C$40,MATCH(A14,'Crop Data'!$A$5:$A$40,0))),""))</f>
        <v>8</v>
      </c>
      <c r="C14" s="24" t="n">
        <f aca="false">IF(A14="","",IF(LEFT(A14,11)="Microgreens",$B$6,$B$5))</f>
        <v>5</v>
      </c>
      <c r="D14" s="25" t="n">
        <f aca="false">IF($A14="","",$B$4)</f>
        <v>46331</v>
      </c>
      <c r="E14" s="25" t="n">
        <f aca="false">IF($A14="","",$B$4+1*$C14)</f>
        <v>46336</v>
      </c>
      <c r="F14" s="25" t="n">
        <f aca="false">IF($A14="","",$B$4+2*$C14)</f>
        <v>46341</v>
      </c>
      <c r="G14" s="25" t="n">
        <f aca="false">IF($A14="","",$B$4+3*$C14)</f>
        <v>46346</v>
      </c>
      <c r="H14" s="25" t="n">
        <f aca="false">IF($A14="","",$B$4+4*$C14)</f>
        <v>46351</v>
      </c>
      <c r="I14" s="25" t="n">
        <f aca="false">IF($A14="","",$B$4+5*$C14)</f>
        <v>46356</v>
      </c>
      <c r="J14" s="25" t="n">
        <f aca="false">IF(OR(A14="",NOT(ISNUMBER(B14))),"",D14+B14)</f>
        <v>46339</v>
      </c>
    </row>
    <row r="15" customFormat="false" ht="15" hidden="false" customHeight="false" outlineLevel="0" collapsed="false">
      <c r="A15" s="10" t="str">
        <f aca="false">IF('H+A Dish Map'!C12="","",'H+A Dish Map'!C12)</f>
        <v/>
      </c>
      <c r="B15" s="10" t="str">
        <f aca="false">IF(A15="","",IFERROR(IF(INDEX('Crop Data'!$C$5:$C$40,MATCH(A15,'Crop Data'!$A$5:$A$40,0))="","n/a",INDEX('Crop Data'!$C$5:$C$40,MATCH(A15,'Crop Data'!$A$5:$A$40,0))),""))</f>
        <v/>
      </c>
      <c r="C15" s="10" t="str">
        <f aca="false">IF(A15="","",IF(LEFT(A15,11)="Microgreens",$B$6,$B$5))</f>
        <v/>
      </c>
      <c r="D15" s="25" t="str">
        <f aca="false">IF($A15="","",$B$4)</f>
        <v/>
      </c>
      <c r="E15" s="25" t="str">
        <f aca="false">IF($A15="","",$B$4+1*$C15)</f>
        <v/>
      </c>
      <c r="F15" s="25" t="str">
        <f aca="false">IF($A15="","",$B$4+2*$C15)</f>
        <v/>
      </c>
      <c r="G15" s="25" t="str">
        <f aca="false">IF($A15="","",$B$4+3*$C15)</f>
        <v/>
      </c>
      <c r="H15" s="25" t="str">
        <f aca="false">IF($A15="","",$B$4+4*$C15)</f>
        <v/>
      </c>
      <c r="I15" s="25" t="str">
        <f aca="false">IF($A15="","",$B$4+5*$C15)</f>
        <v/>
      </c>
      <c r="J15" s="25" t="str">
        <f aca="false">IF(OR(A15="",NOT(ISNUMBER(B15))),"",D15+B15)</f>
        <v/>
      </c>
    </row>
    <row r="16" customFormat="false" ht="15" hidden="false" customHeight="false" outlineLevel="0" collapsed="false">
      <c r="A16" s="10" t="str">
        <f aca="false">IF('H+A Dish Map'!C13="","",'H+A Dish Map'!C13)</f>
        <v/>
      </c>
      <c r="B16" s="10" t="str">
        <f aca="false">IF(A16="","",IFERROR(IF(INDEX('Crop Data'!$C$5:$C$40,MATCH(A16,'Crop Data'!$A$5:$A$40,0))="","n/a",INDEX('Crop Data'!$C$5:$C$40,MATCH(A16,'Crop Data'!$A$5:$A$40,0))),""))</f>
        <v/>
      </c>
      <c r="C16" s="10" t="str">
        <f aca="false">IF(A16="","",IF(LEFT(A16,11)="Microgreens",$B$6,$B$5))</f>
        <v/>
      </c>
      <c r="D16" s="25" t="str">
        <f aca="false">IF($A16="","",$B$4)</f>
        <v/>
      </c>
      <c r="E16" s="25" t="str">
        <f aca="false">IF($A16="","",$B$4+1*$C16)</f>
        <v/>
      </c>
      <c r="F16" s="25" t="str">
        <f aca="false">IF($A16="","",$B$4+2*$C16)</f>
        <v/>
      </c>
      <c r="G16" s="25" t="str">
        <f aca="false">IF($A16="","",$B$4+3*$C16)</f>
        <v/>
      </c>
      <c r="H16" s="25" t="str">
        <f aca="false">IF($A16="","",$B$4+4*$C16)</f>
        <v/>
      </c>
      <c r="I16" s="25" t="str">
        <f aca="false">IF($A16="","",$B$4+5*$C16)</f>
        <v/>
      </c>
      <c r="J16" s="25" t="str">
        <f aca="false">IF(OR(A16="",NOT(ISNUMBER(B16))),"",D16+B16)</f>
        <v/>
      </c>
    </row>
    <row r="17" customFormat="false" ht="15" hidden="false" customHeight="false" outlineLevel="0" collapsed="false">
      <c r="A17" s="10" t="str">
        <f aca="false">IF('H+A Dish Map'!C14="","",'H+A Dish Map'!C14)</f>
        <v/>
      </c>
      <c r="B17" s="10" t="str">
        <f aca="false">IF(A17="","",IFERROR(IF(INDEX('Crop Data'!$C$5:$C$40,MATCH(A17,'Crop Data'!$A$5:$A$40,0))="","n/a",INDEX('Crop Data'!$C$5:$C$40,MATCH(A17,'Crop Data'!$A$5:$A$40,0))),""))</f>
        <v/>
      </c>
      <c r="C17" s="10" t="str">
        <f aca="false">IF(A17="","",IF(LEFT(A17,11)="Microgreens",$B$6,$B$5))</f>
        <v/>
      </c>
      <c r="D17" s="25" t="str">
        <f aca="false">IF($A17="","",$B$4)</f>
        <v/>
      </c>
      <c r="E17" s="25" t="str">
        <f aca="false">IF($A17="","",$B$4+1*$C17)</f>
        <v/>
      </c>
      <c r="F17" s="25" t="str">
        <f aca="false">IF($A17="","",$B$4+2*$C17)</f>
        <v/>
      </c>
      <c r="G17" s="25" t="str">
        <f aca="false">IF($A17="","",$B$4+3*$C17)</f>
        <v/>
      </c>
      <c r="H17" s="25" t="str">
        <f aca="false">IF($A17="","",$B$4+4*$C17)</f>
        <v/>
      </c>
      <c r="I17" s="25" t="str">
        <f aca="false">IF($A17="","",$B$4+5*$C17)</f>
        <v/>
      </c>
      <c r="J17" s="25" t="str">
        <f aca="false">IF(OR(A17="",NOT(ISNUMBER(B17))),"",D17+B17)</f>
        <v/>
      </c>
    </row>
    <row r="18" customFormat="false" ht="15" hidden="false" customHeight="false" outlineLevel="0" collapsed="false">
      <c r="A18" s="10" t="str">
        <f aca="false">IF('H+A Dish Map'!C15="","",'H+A Dish Map'!C15)</f>
        <v/>
      </c>
      <c r="B18" s="10" t="str">
        <f aca="false">IF(A18="","",IFERROR(IF(INDEX('Crop Data'!$C$5:$C$40,MATCH(A18,'Crop Data'!$A$5:$A$40,0))="","n/a",INDEX('Crop Data'!$C$5:$C$40,MATCH(A18,'Crop Data'!$A$5:$A$40,0))),""))</f>
        <v/>
      </c>
      <c r="C18" s="10" t="str">
        <f aca="false">IF(A18="","",IF(LEFT(A18,11)="Microgreens",$B$6,$B$5))</f>
        <v/>
      </c>
      <c r="D18" s="25" t="str">
        <f aca="false">IF($A18="","",$B$4)</f>
        <v/>
      </c>
      <c r="E18" s="25" t="str">
        <f aca="false">IF($A18="","",$B$4+1*$C18)</f>
        <v/>
      </c>
      <c r="F18" s="25" t="str">
        <f aca="false">IF($A18="","",$B$4+2*$C18)</f>
        <v/>
      </c>
      <c r="G18" s="25" t="str">
        <f aca="false">IF($A18="","",$B$4+3*$C18)</f>
        <v/>
      </c>
      <c r="H18" s="25" t="str">
        <f aca="false">IF($A18="","",$B$4+4*$C18)</f>
        <v/>
      </c>
      <c r="I18" s="25" t="str">
        <f aca="false">IF($A18="","",$B$4+5*$C18)</f>
        <v/>
      </c>
      <c r="J18" s="25" t="str">
        <f aca="false">IF(OR(A18="",NOT(ISNUMBER(B18))),"",D18+B18)</f>
        <v/>
      </c>
    </row>
    <row r="19" customFormat="false" ht="15" hidden="false" customHeight="false" outlineLevel="0" collapsed="false">
      <c r="A19" s="10" t="str">
        <f aca="false">IF('H+A Dish Map'!C16="","",'H+A Dish Map'!C16)</f>
        <v/>
      </c>
      <c r="B19" s="10" t="str">
        <f aca="false">IF(A19="","",IFERROR(IF(INDEX('Crop Data'!$C$5:$C$40,MATCH(A19,'Crop Data'!$A$5:$A$40,0))="","n/a",INDEX('Crop Data'!$C$5:$C$40,MATCH(A19,'Crop Data'!$A$5:$A$40,0))),""))</f>
        <v/>
      </c>
      <c r="C19" s="10" t="str">
        <f aca="false">IF(A19="","",IF(LEFT(A19,11)="Microgreens",$B$6,$B$5))</f>
        <v/>
      </c>
      <c r="D19" s="25" t="str">
        <f aca="false">IF($A19="","",$B$4)</f>
        <v/>
      </c>
      <c r="E19" s="25" t="str">
        <f aca="false">IF($A19="","",$B$4+1*$C19)</f>
        <v/>
      </c>
      <c r="F19" s="25" t="str">
        <f aca="false">IF($A19="","",$B$4+2*$C19)</f>
        <v/>
      </c>
      <c r="G19" s="25" t="str">
        <f aca="false">IF($A19="","",$B$4+3*$C19)</f>
        <v/>
      </c>
      <c r="H19" s="25" t="str">
        <f aca="false">IF($A19="","",$B$4+4*$C19)</f>
        <v/>
      </c>
      <c r="I19" s="25" t="str">
        <f aca="false">IF($A19="","",$B$4+5*$C19)</f>
        <v/>
      </c>
      <c r="J19" s="25" t="str">
        <f aca="false">IF(OR(A19="",NOT(ISNUMBER(B19))),"",D19+B19)</f>
        <v/>
      </c>
    </row>
    <row r="21" customFormat="false" ht="15" hidden="false" customHeight="false" outlineLevel="0" collapsed="false">
      <c r="A21" s="2" t="s">
        <v>110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6"/>
    <col collapsed="false" customWidth="true" hidden="false" outlineLevel="0" max="3" min="3" style="0" width="12"/>
    <col collapsed="false" customWidth="true" hidden="false" outlineLevel="0" max="4" min="4" style="0" width="16"/>
    <col collapsed="false" customWidth="true" hidden="false" outlineLevel="0" max="5" min="5" style="0" width="18"/>
    <col collapsed="false" customWidth="true" hidden="false" outlineLevel="0" max="6" min="6" style="0" width="12"/>
    <col collapsed="false" customWidth="true" hidden="false" outlineLevel="0" max="7" min="7" style="0" width="52"/>
  </cols>
  <sheetData>
    <row r="1" customFormat="false" ht="19.7" hidden="false" customHeight="false" outlineLevel="0" collapsed="false">
      <c r="A1" s="14" t="s">
        <v>111</v>
      </c>
    </row>
    <row r="2" customFormat="false" ht="15" hidden="false" customHeight="false" outlineLevel="0" collapsed="false">
      <c r="A2" s="2" t="s">
        <v>112</v>
      </c>
    </row>
    <row r="3" customFormat="false" ht="15" hidden="false" customHeight="false" outlineLevel="0" collapsed="false">
      <c r="A3" s="21" t="s">
        <v>113</v>
      </c>
      <c r="B3" s="24" t="n">
        <f aca="false">COUNTIF($C$11:$C$210,"Harvest")</f>
        <v>0</v>
      </c>
    </row>
    <row r="4" customFormat="false" ht="15" hidden="false" customHeight="false" outlineLevel="0" collapsed="false">
      <c r="A4" s="21" t="s">
        <v>114</v>
      </c>
      <c r="B4" s="26" t="n">
        <f aca="false">SUMIF($C$11:$C$210,"Harvest",$D$11:$D$210)</f>
        <v>0</v>
      </c>
    </row>
    <row r="5" customFormat="false" ht="15" hidden="false" customHeight="false" outlineLevel="0" collapsed="false">
      <c r="A5" s="21" t="s">
        <v>115</v>
      </c>
      <c r="B5" s="26" t="n">
        <f aca="false">SUM($F$11:$F$210)</f>
        <v>0</v>
      </c>
    </row>
    <row r="6" customFormat="false" ht="15" hidden="false" customHeight="false" outlineLevel="0" collapsed="false">
      <c r="A6" s="21" t="s">
        <v>116</v>
      </c>
      <c r="B6" s="27"/>
      <c r="C6" s="2" t="s">
        <v>117</v>
      </c>
    </row>
    <row r="7" customFormat="false" ht="15" hidden="false" customHeight="false" outlineLevel="0" collapsed="false">
      <c r="A7" s="21" t="s">
        <v>118</v>
      </c>
      <c r="B7" s="28" t="n">
        <f aca="false">B5-B6</f>
        <v>0</v>
      </c>
    </row>
    <row r="9" customFormat="false" ht="36" hidden="false" customHeight="true" outlineLevel="0" collapsed="false">
      <c r="A9" s="5" t="s">
        <v>119</v>
      </c>
      <c r="B9" s="5" t="s">
        <v>101</v>
      </c>
      <c r="C9" s="5" t="s">
        <v>120</v>
      </c>
      <c r="D9" s="5" t="s">
        <v>121</v>
      </c>
      <c r="E9" s="5" t="s">
        <v>122</v>
      </c>
      <c r="F9" s="5" t="s">
        <v>123</v>
      </c>
      <c r="G9" s="5" t="s">
        <v>124</v>
      </c>
    </row>
    <row r="10" customFormat="false" ht="15" hidden="false" customHeight="false" outlineLevel="0" collapsed="false">
      <c r="A10" s="29" t="n">
        <v>46355</v>
      </c>
      <c r="B10" s="30" t="s">
        <v>80</v>
      </c>
      <c r="C10" s="30" t="s">
        <v>125</v>
      </c>
      <c r="D10" s="30" t="n">
        <v>150</v>
      </c>
      <c r="E10" s="30" t="n">
        <v>40</v>
      </c>
      <c r="F10" s="31" t="n">
        <f aca="false">IF(OR(D10="",E10=""),"",D10/100*E10)</f>
        <v>60</v>
      </c>
      <c r="G10" s="30" t="s">
        <v>126</v>
      </c>
    </row>
    <row r="11" customFormat="false" ht="15" hidden="false" customHeight="false" outlineLevel="0" collapsed="false">
      <c r="A11" s="32"/>
      <c r="B11" s="3"/>
      <c r="C11" s="3"/>
      <c r="D11" s="27"/>
      <c r="E11" s="27"/>
      <c r="F11" s="33" t="str">
        <f aca="false">IF(OR(D11="",E11=""),"",D11/100*E11)</f>
        <v/>
      </c>
      <c r="G11" s="15"/>
    </row>
    <row r="12" customFormat="false" ht="15" hidden="false" customHeight="false" outlineLevel="0" collapsed="false">
      <c r="A12" s="32"/>
      <c r="B12" s="3"/>
      <c r="C12" s="3"/>
      <c r="D12" s="27"/>
      <c r="E12" s="27"/>
      <c r="F12" s="33" t="str">
        <f aca="false">IF(OR(D12="",E12=""),"",D12/100*E12)</f>
        <v/>
      </c>
      <c r="G12" s="15"/>
    </row>
    <row r="13" customFormat="false" ht="15" hidden="false" customHeight="false" outlineLevel="0" collapsed="false">
      <c r="A13" s="32"/>
      <c r="B13" s="3"/>
      <c r="C13" s="3"/>
      <c r="D13" s="27"/>
      <c r="E13" s="27"/>
      <c r="F13" s="33" t="str">
        <f aca="false">IF(OR(D13="",E13=""),"",D13/100*E13)</f>
        <v/>
      </c>
      <c r="G13" s="15"/>
    </row>
    <row r="14" customFormat="false" ht="15" hidden="false" customHeight="false" outlineLevel="0" collapsed="false">
      <c r="A14" s="32"/>
      <c r="B14" s="3"/>
      <c r="C14" s="3"/>
      <c r="D14" s="27"/>
      <c r="E14" s="27"/>
      <c r="F14" s="33" t="str">
        <f aca="false">IF(OR(D14="",E14=""),"",D14/100*E14)</f>
        <v/>
      </c>
      <c r="G14" s="15"/>
    </row>
    <row r="15" customFormat="false" ht="15" hidden="false" customHeight="false" outlineLevel="0" collapsed="false">
      <c r="A15" s="32"/>
      <c r="B15" s="3"/>
      <c r="C15" s="3"/>
      <c r="D15" s="27"/>
      <c r="E15" s="27"/>
      <c r="F15" s="33" t="str">
        <f aca="false">IF(OR(D15="",E15=""),"",D15/100*E15)</f>
        <v/>
      </c>
      <c r="G15" s="15"/>
    </row>
    <row r="16" customFormat="false" ht="15" hidden="false" customHeight="false" outlineLevel="0" collapsed="false">
      <c r="A16" s="32"/>
      <c r="B16" s="3"/>
      <c r="C16" s="3"/>
      <c r="D16" s="27"/>
      <c r="E16" s="27"/>
      <c r="F16" s="33" t="str">
        <f aca="false">IF(OR(D16="",E16=""),"",D16/100*E16)</f>
        <v/>
      </c>
      <c r="G16" s="15"/>
    </row>
    <row r="17" customFormat="false" ht="15" hidden="false" customHeight="false" outlineLevel="0" collapsed="false">
      <c r="A17" s="32"/>
      <c r="B17" s="3"/>
      <c r="C17" s="3"/>
      <c r="D17" s="27"/>
      <c r="E17" s="27"/>
      <c r="F17" s="33" t="str">
        <f aca="false">IF(OR(D17="",E17=""),"",D17/100*E17)</f>
        <v/>
      </c>
      <c r="G17" s="15"/>
    </row>
    <row r="18" customFormat="false" ht="15" hidden="false" customHeight="false" outlineLevel="0" collapsed="false">
      <c r="A18" s="32"/>
      <c r="B18" s="3"/>
      <c r="C18" s="3"/>
      <c r="D18" s="27"/>
      <c r="E18" s="27"/>
      <c r="F18" s="33" t="str">
        <f aca="false">IF(OR(D18="",E18=""),"",D18/100*E18)</f>
        <v/>
      </c>
      <c r="G18" s="15"/>
    </row>
    <row r="19" customFormat="false" ht="15" hidden="false" customHeight="false" outlineLevel="0" collapsed="false">
      <c r="A19" s="32"/>
      <c r="B19" s="3"/>
      <c r="C19" s="3"/>
      <c r="D19" s="27"/>
      <c r="E19" s="27"/>
      <c r="F19" s="33" t="str">
        <f aca="false">IF(OR(D19="",E19=""),"",D19/100*E19)</f>
        <v/>
      </c>
      <c r="G19" s="15"/>
    </row>
    <row r="20" customFormat="false" ht="15" hidden="false" customHeight="false" outlineLevel="0" collapsed="false">
      <c r="A20" s="32"/>
      <c r="B20" s="3"/>
      <c r="C20" s="3"/>
      <c r="D20" s="27"/>
      <c r="E20" s="27"/>
      <c r="F20" s="33" t="str">
        <f aca="false">IF(OR(D20="",E20=""),"",D20/100*E20)</f>
        <v/>
      </c>
      <c r="G20" s="15"/>
    </row>
    <row r="21" customFormat="false" ht="15" hidden="false" customHeight="false" outlineLevel="0" collapsed="false">
      <c r="A21" s="32"/>
      <c r="B21" s="3"/>
      <c r="C21" s="3"/>
      <c r="D21" s="27"/>
      <c r="E21" s="27"/>
      <c r="F21" s="33" t="str">
        <f aca="false">IF(OR(D21="",E21=""),"",D21/100*E21)</f>
        <v/>
      </c>
      <c r="G21" s="15"/>
    </row>
    <row r="22" customFormat="false" ht="15" hidden="false" customHeight="false" outlineLevel="0" collapsed="false">
      <c r="A22" s="32"/>
      <c r="B22" s="3"/>
      <c r="C22" s="3"/>
      <c r="D22" s="27"/>
      <c r="E22" s="27"/>
      <c r="F22" s="33" t="str">
        <f aca="false">IF(OR(D22="",E22=""),"",D22/100*E22)</f>
        <v/>
      </c>
      <c r="G22" s="15"/>
    </row>
    <row r="23" customFormat="false" ht="15" hidden="false" customHeight="false" outlineLevel="0" collapsed="false">
      <c r="A23" s="32"/>
      <c r="B23" s="3"/>
      <c r="C23" s="3"/>
      <c r="D23" s="27"/>
      <c r="E23" s="27"/>
      <c r="F23" s="33" t="str">
        <f aca="false">IF(OR(D23="",E23=""),"",D23/100*E23)</f>
        <v/>
      </c>
      <c r="G23" s="15"/>
    </row>
    <row r="24" customFormat="false" ht="15" hidden="false" customHeight="false" outlineLevel="0" collapsed="false">
      <c r="A24" s="32"/>
      <c r="B24" s="3"/>
      <c r="C24" s="3"/>
      <c r="D24" s="27"/>
      <c r="E24" s="27"/>
      <c r="F24" s="33" t="str">
        <f aca="false">IF(OR(D24="",E24=""),"",D24/100*E24)</f>
        <v/>
      </c>
      <c r="G24" s="15"/>
    </row>
    <row r="25" customFormat="false" ht="15" hidden="false" customHeight="false" outlineLevel="0" collapsed="false">
      <c r="A25" s="32"/>
      <c r="B25" s="3"/>
      <c r="C25" s="3"/>
      <c r="D25" s="27"/>
      <c r="E25" s="27"/>
      <c r="F25" s="33" t="str">
        <f aca="false">IF(OR(D25="",E25=""),"",D25/100*E25)</f>
        <v/>
      </c>
      <c r="G25" s="15"/>
    </row>
    <row r="26" customFormat="false" ht="15" hidden="false" customHeight="false" outlineLevel="0" collapsed="false">
      <c r="A26" s="32"/>
      <c r="B26" s="3"/>
      <c r="C26" s="3"/>
      <c r="D26" s="27"/>
      <c r="E26" s="27"/>
      <c r="F26" s="33" t="str">
        <f aca="false">IF(OR(D26="",E26=""),"",D26/100*E26)</f>
        <v/>
      </c>
      <c r="G26" s="15"/>
    </row>
    <row r="27" customFormat="false" ht="15" hidden="false" customHeight="false" outlineLevel="0" collapsed="false">
      <c r="A27" s="32"/>
      <c r="B27" s="3"/>
      <c r="C27" s="3"/>
      <c r="D27" s="27"/>
      <c r="E27" s="27"/>
      <c r="F27" s="33" t="str">
        <f aca="false">IF(OR(D27="",E27=""),"",D27/100*E27)</f>
        <v/>
      </c>
      <c r="G27" s="15"/>
    </row>
    <row r="28" customFormat="false" ht="15" hidden="false" customHeight="false" outlineLevel="0" collapsed="false">
      <c r="A28" s="32"/>
      <c r="B28" s="3"/>
      <c r="C28" s="3"/>
      <c r="D28" s="27"/>
      <c r="E28" s="27"/>
      <c r="F28" s="33" t="str">
        <f aca="false">IF(OR(D28="",E28=""),"",D28/100*E28)</f>
        <v/>
      </c>
      <c r="G28" s="15"/>
    </row>
    <row r="29" customFormat="false" ht="15" hidden="false" customHeight="false" outlineLevel="0" collapsed="false">
      <c r="A29" s="32"/>
      <c r="B29" s="3"/>
      <c r="C29" s="3"/>
      <c r="D29" s="27"/>
      <c r="E29" s="27"/>
      <c r="F29" s="33" t="str">
        <f aca="false">IF(OR(D29="",E29=""),"",D29/100*E29)</f>
        <v/>
      </c>
      <c r="G29" s="15"/>
    </row>
    <row r="30" customFormat="false" ht="15" hidden="false" customHeight="false" outlineLevel="0" collapsed="false">
      <c r="A30" s="32"/>
      <c r="B30" s="3"/>
      <c r="C30" s="3"/>
      <c r="D30" s="27"/>
      <c r="E30" s="27"/>
      <c r="F30" s="33" t="str">
        <f aca="false">IF(OR(D30="",E30=""),"",D30/100*E30)</f>
        <v/>
      </c>
      <c r="G30" s="15"/>
    </row>
    <row r="31" customFormat="false" ht="15" hidden="false" customHeight="false" outlineLevel="0" collapsed="false">
      <c r="A31" s="32"/>
      <c r="B31" s="3"/>
      <c r="C31" s="3"/>
      <c r="D31" s="27"/>
      <c r="E31" s="27"/>
      <c r="F31" s="33" t="str">
        <f aca="false">IF(OR(D31="",E31=""),"",D31/100*E31)</f>
        <v/>
      </c>
      <c r="G31" s="15"/>
    </row>
    <row r="32" customFormat="false" ht="15" hidden="false" customHeight="false" outlineLevel="0" collapsed="false">
      <c r="A32" s="32"/>
      <c r="B32" s="3"/>
      <c r="C32" s="3"/>
      <c r="D32" s="27"/>
      <c r="E32" s="27"/>
      <c r="F32" s="33" t="str">
        <f aca="false">IF(OR(D32="",E32=""),"",D32/100*E32)</f>
        <v/>
      </c>
      <c r="G32" s="15"/>
    </row>
    <row r="33" customFormat="false" ht="15" hidden="false" customHeight="false" outlineLevel="0" collapsed="false">
      <c r="A33" s="32"/>
      <c r="B33" s="3"/>
      <c r="C33" s="3"/>
      <c r="D33" s="27"/>
      <c r="E33" s="27"/>
      <c r="F33" s="33" t="str">
        <f aca="false">IF(OR(D33="",E33=""),"",D33/100*E33)</f>
        <v/>
      </c>
      <c r="G33" s="15"/>
    </row>
    <row r="34" customFormat="false" ht="15" hidden="false" customHeight="false" outlineLevel="0" collapsed="false">
      <c r="A34" s="32"/>
      <c r="B34" s="3"/>
      <c r="C34" s="3"/>
      <c r="D34" s="27"/>
      <c r="E34" s="27"/>
      <c r="F34" s="33" t="str">
        <f aca="false">IF(OR(D34="",E34=""),"",D34/100*E34)</f>
        <v/>
      </c>
      <c r="G34" s="15"/>
    </row>
    <row r="35" customFormat="false" ht="15" hidden="false" customHeight="false" outlineLevel="0" collapsed="false">
      <c r="A35" s="32"/>
      <c r="B35" s="3"/>
      <c r="C35" s="3"/>
      <c r="D35" s="27"/>
      <c r="E35" s="27"/>
      <c r="F35" s="33" t="str">
        <f aca="false">IF(OR(D35="",E35=""),"",D35/100*E35)</f>
        <v/>
      </c>
      <c r="G35" s="15"/>
    </row>
    <row r="36" customFormat="false" ht="15" hidden="false" customHeight="false" outlineLevel="0" collapsed="false">
      <c r="A36" s="32"/>
      <c r="B36" s="3"/>
      <c r="C36" s="3"/>
      <c r="D36" s="27"/>
      <c r="E36" s="27"/>
      <c r="F36" s="33" t="str">
        <f aca="false">IF(OR(D36="",E36=""),"",D36/100*E36)</f>
        <v/>
      </c>
      <c r="G36" s="15"/>
    </row>
    <row r="37" customFormat="false" ht="15" hidden="false" customHeight="false" outlineLevel="0" collapsed="false">
      <c r="A37" s="32"/>
      <c r="B37" s="3"/>
      <c r="C37" s="3"/>
      <c r="D37" s="27"/>
      <c r="E37" s="27"/>
      <c r="F37" s="33" t="str">
        <f aca="false">IF(OR(D37="",E37=""),"",D37/100*E37)</f>
        <v/>
      </c>
      <c r="G37" s="15"/>
    </row>
    <row r="38" customFormat="false" ht="15" hidden="false" customHeight="false" outlineLevel="0" collapsed="false">
      <c r="A38" s="32"/>
      <c r="B38" s="3"/>
      <c r="C38" s="3"/>
      <c r="D38" s="27"/>
      <c r="E38" s="27"/>
      <c r="F38" s="33" t="str">
        <f aca="false">IF(OR(D38="",E38=""),"",D38/100*E38)</f>
        <v/>
      </c>
      <c r="G38" s="15"/>
    </row>
    <row r="39" customFormat="false" ht="15" hidden="false" customHeight="false" outlineLevel="0" collapsed="false">
      <c r="A39" s="32"/>
      <c r="B39" s="3"/>
      <c r="C39" s="3"/>
      <c r="D39" s="27"/>
      <c r="E39" s="27"/>
      <c r="F39" s="33" t="str">
        <f aca="false">IF(OR(D39="",E39=""),"",D39/100*E39)</f>
        <v/>
      </c>
      <c r="G39" s="15"/>
    </row>
    <row r="40" customFormat="false" ht="15" hidden="false" customHeight="false" outlineLevel="0" collapsed="false">
      <c r="A40" s="32"/>
      <c r="B40" s="3"/>
      <c r="C40" s="3"/>
      <c r="D40" s="27"/>
      <c r="E40" s="27"/>
      <c r="F40" s="33" t="str">
        <f aca="false">IF(OR(D40="",E40=""),"",D40/100*E40)</f>
        <v/>
      </c>
      <c r="G40" s="15"/>
    </row>
    <row r="41" customFormat="false" ht="15" hidden="false" customHeight="false" outlineLevel="0" collapsed="false">
      <c r="A41" s="32"/>
      <c r="B41" s="3"/>
      <c r="C41" s="3"/>
      <c r="D41" s="27"/>
      <c r="E41" s="27"/>
      <c r="F41" s="33" t="str">
        <f aca="false">IF(OR(D41="",E41=""),"",D41/100*E41)</f>
        <v/>
      </c>
      <c r="G41" s="15"/>
    </row>
    <row r="42" customFormat="false" ht="15" hidden="false" customHeight="false" outlineLevel="0" collapsed="false">
      <c r="A42" s="32"/>
      <c r="B42" s="3"/>
      <c r="C42" s="3"/>
      <c r="D42" s="27"/>
      <c r="E42" s="27"/>
      <c r="F42" s="33" t="str">
        <f aca="false">IF(OR(D42="",E42=""),"",D42/100*E42)</f>
        <v/>
      </c>
      <c r="G42" s="15"/>
    </row>
    <row r="43" customFormat="false" ht="15" hidden="false" customHeight="false" outlineLevel="0" collapsed="false">
      <c r="A43" s="32"/>
      <c r="B43" s="3"/>
      <c r="C43" s="3"/>
      <c r="D43" s="27"/>
      <c r="E43" s="27"/>
      <c r="F43" s="33" t="str">
        <f aca="false">IF(OR(D43="",E43=""),"",D43/100*E43)</f>
        <v/>
      </c>
      <c r="G43" s="15"/>
    </row>
    <row r="44" customFormat="false" ht="15" hidden="false" customHeight="false" outlineLevel="0" collapsed="false">
      <c r="A44" s="32"/>
      <c r="B44" s="3"/>
      <c r="C44" s="3"/>
      <c r="D44" s="27"/>
      <c r="E44" s="27"/>
      <c r="F44" s="33" t="str">
        <f aca="false">IF(OR(D44="",E44=""),"",D44/100*E44)</f>
        <v/>
      </c>
      <c r="G44" s="15"/>
    </row>
    <row r="45" customFormat="false" ht="15" hidden="false" customHeight="false" outlineLevel="0" collapsed="false">
      <c r="A45" s="32"/>
      <c r="B45" s="3"/>
      <c r="C45" s="3"/>
      <c r="D45" s="27"/>
      <c r="E45" s="27"/>
      <c r="F45" s="33" t="str">
        <f aca="false">IF(OR(D45="",E45=""),"",D45/100*E45)</f>
        <v/>
      </c>
      <c r="G45" s="15"/>
    </row>
    <row r="46" customFormat="false" ht="15" hidden="false" customHeight="false" outlineLevel="0" collapsed="false">
      <c r="A46" s="32"/>
      <c r="B46" s="3"/>
      <c r="C46" s="3"/>
      <c r="D46" s="27"/>
      <c r="E46" s="27"/>
      <c r="F46" s="33" t="str">
        <f aca="false">IF(OR(D46="",E46=""),"",D46/100*E46)</f>
        <v/>
      </c>
      <c r="G46" s="15"/>
    </row>
    <row r="47" customFormat="false" ht="15" hidden="false" customHeight="false" outlineLevel="0" collapsed="false">
      <c r="A47" s="32"/>
      <c r="B47" s="3"/>
      <c r="C47" s="3"/>
      <c r="D47" s="27"/>
      <c r="E47" s="27"/>
      <c r="F47" s="33" t="str">
        <f aca="false">IF(OR(D47="",E47=""),"",D47/100*E47)</f>
        <v/>
      </c>
      <c r="G47" s="15"/>
    </row>
    <row r="48" customFormat="false" ht="15" hidden="false" customHeight="false" outlineLevel="0" collapsed="false">
      <c r="A48" s="32"/>
      <c r="B48" s="3"/>
      <c r="C48" s="3"/>
      <c r="D48" s="27"/>
      <c r="E48" s="27"/>
      <c r="F48" s="33" t="str">
        <f aca="false">IF(OR(D48="",E48=""),"",D48/100*E48)</f>
        <v/>
      </c>
      <c r="G48" s="15"/>
    </row>
    <row r="49" customFormat="false" ht="15" hidden="false" customHeight="false" outlineLevel="0" collapsed="false">
      <c r="A49" s="32"/>
      <c r="B49" s="3"/>
      <c r="C49" s="3"/>
      <c r="D49" s="27"/>
      <c r="E49" s="27"/>
      <c r="F49" s="33" t="str">
        <f aca="false">IF(OR(D49="",E49=""),"",D49/100*E49)</f>
        <v/>
      </c>
      <c r="G49" s="15"/>
    </row>
    <row r="50" customFormat="false" ht="15" hidden="false" customHeight="false" outlineLevel="0" collapsed="false">
      <c r="A50" s="32"/>
      <c r="B50" s="3"/>
      <c r="C50" s="3"/>
      <c r="D50" s="27"/>
      <c r="E50" s="27"/>
      <c r="F50" s="33" t="str">
        <f aca="false">IF(OR(D50="",E50=""),"",D50/100*E50)</f>
        <v/>
      </c>
      <c r="G50" s="15"/>
    </row>
    <row r="51" customFormat="false" ht="15" hidden="false" customHeight="false" outlineLevel="0" collapsed="false">
      <c r="A51" s="32"/>
      <c r="B51" s="3"/>
      <c r="C51" s="3"/>
      <c r="D51" s="27"/>
      <c r="E51" s="27"/>
      <c r="F51" s="33" t="str">
        <f aca="false">IF(OR(D51="",E51=""),"",D51/100*E51)</f>
        <v/>
      </c>
      <c r="G51" s="15"/>
    </row>
    <row r="52" customFormat="false" ht="15" hidden="false" customHeight="false" outlineLevel="0" collapsed="false">
      <c r="A52" s="32"/>
      <c r="B52" s="3"/>
      <c r="C52" s="3"/>
      <c r="D52" s="27"/>
      <c r="E52" s="27"/>
      <c r="F52" s="33" t="str">
        <f aca="false">IF(OR(D52="",E52=""),"",D52/100*E52)</f>
        <v/>
      </c>
      <c r="G52" s="15"/>
    </row>
    <row r="53" customFormat="false" ht="15" hidden="false" customHeight="false" outlineLevel="0" collapsed="false">
      <c r="A53" s="32"/>
      <c r="B53" s="3"/>
      <c r="C53" s="3"/>
      <c r="D53" s="27"/>
      <c r="E53" s="27"/>
      <c r="F53" s="33" t="str">
        <f aca="false">IF(OR(D53="",E53=""),"",D53/100*E53)</f>
        <v/>
      </c>
      <c r="G53" s="15"/>
    </row>
    <row r="54" customFormat="false" ht="15" hidden="false" customHeight="false" outlineLevel="0" collapsed="false">
      <c r="A54" s="32"/>
      <c r="B54" s="3"/>
      <c r="C54" s="3"/>
      <c r="D54" s="27"/>
      <c r="E54" s="27"/>
      <c r="F54" s="33" t="str">
        <f aca="false">IF(OR(D54="",E54=""),"",D54/100*E54)</f>
        <v/>
      </c>
      <c r="G54" s="15"/>
    </row>
    <row r="55" customFormat="false" ht="15" hidden="false" customHeight="false" outlineLevel="0" collapsed="false">
      <c r="A55" s="32"/>
      <c r="B55" s="3"/>
      <c r="C55" s="3"/>
      <c r="D55" s="27"/>
      <c r="E55" s="27"/>
      <c r="F55" s="33" t="str">
        <f aca="false">IF(OR(D55="",E55=""),"",D55/100*E55)</f>
        <v/>
      </c>
      <c r="G55" s="15"/>
    </row>
    <row r="56" customFormat="false" ht="15" hidden="false" customHeight="false" outlineLevel="0" collapsed="false">
      <c r="A56" s="32"/>
      <c r="B56" s="3"/>
      <c r="C56" s="3"/>
      <c r="D56" s="27"/>
      <c r="E56" s="27"/>
      <c r="F56" s="33" t="str">
        <f aca="false">IF(OR(D56="",E56=""),"",D56/100*E56)</f>
        <v/>
      </c>
      <c r="G56" s="15"/>
    </row>
    <row r="57" customFormat="false" ht="15" hidden="false" customHeight="false" outlineLevel="0" collapsed="false">
      <c r="A57" s="32"/>
      <c r="B57" s="3"/>
      <c r="C57" s="3"/>
      <c r="D57" s="27"/>
      <c r="E57" s="27"/>
      <c r="F57" s="33" t="str">
        <f aca="false">IF(OR(D57="",E57=""),"",D57/100*E57)</f>
        <v/>
      </c>
      <c r="G57" s="15"/>
    </row>
    <row r="58" customFormat="false" ht="15" hidden="false" customHeight="false" outlineLevel="0" collapsed="false">
      <c r="A58" s="32"/>
      <c r="B58" s="3"/>
      <c r="C58" s="3"/>
      <c r="D58" s="27"/>
      <c r="E58" s="27"/>
      <c r="F58" s="33" t="str">
        <f aca="false">IF(OR(D58="",E58=""),"",D58/100*E58)</f>
        <v/>
      </c>
      <c r="G58" s="15"/>
    </row>
    <row r="59" customFormat="false" ht="15" hidden="false" customHeight="false" outlineLevel="0" collapsed="false">
      <c r="A59" s="32"/>
      <c r="B59" s="3"/>
      <c r="C59" s="3"/>
      <c r="D59" s="27"/>
      <c r="E59" s="27"/>
      <c r="F59" s="33" t="str">
        <f aca="false">IF(OR(D59="",E59=""),"",D59/100*E59)</f>
        <v/>
      </c>
      <c r="G59" s="15"/>
    </row>
    <row r="60" customFormat="false" ht="15" hidden="false" customHeight="false" outlineLevel="0" collapsed="false">
      <c r="A60" s="32"/>
      <c r="B60" s="3"/>
      <c r="C60" s="3"/>
      <c r="D60" s="27"/>
      <c r="E60" s="27"/>
      <c r="F60" s="33" t="str">
        <f aca="false">IF(OR(D60="",E60=""),"",D60/100*E60)</f>
        <v/>
      </c>
      <c r="G60" s="15"/>
    </row>
    <row r="61" customFormat="false" ht="15" hidden="false" customHeight="false" outlineLevel="0" collapsed="false">
      <c r="A61" s="32"/>
      <c r="B61" s="3"/>
      <c r="C61" s="3"/>
      <c r="D61" s="27"/>
      <c r="E61" s="27"/>
      <c r="F61" s="33" t="str">
        <f aca="false">IF(OR(D61="",E61=""),"",D61/100*E61)</f>
        <v/>
      </c>
      <c r="G61" s="15"/>
    </row>
    <row r="62" customFormat="false" ht="15" hidden="false" customHeight="false" outlineLevel="0" collapsed="false">
      <c r="A62" s="32"/>
      <c r="B62" s="3"/>
      <c r="C62" s="3"/>
      <c r="D62" s="27"/>
      <c r="E62" s="27"/>
      <c r="F62" s="33" t="str">
        <f aca="false">IF(OR(D62="",E62=""),"",D62/100*E62)</f>
        <v/>
      </c>
      <c r="G62" s="15"/>
    </row>
    <row r="63" customFormat="false" ht="15" hidden="false" customHeight="false" outlineLevel="0" collapsed="false">
      <c r="A63" s="32"/>
      <c r="B63" s="3"/>
      <c r="C63" s="3"/>
      <c r="D63" s="27"/>
      <c r="E63" s="27"/>
      <c r="F63" s="33" t="str">
        <f aca="false">IF(OR(D63="",E63=""),"",D63/100*E63)</f>
        <v/>
      </c>
      <c r="G63" s="15"/>
    </row>
    <row r="64" customFormat="false" ht="15" hidden="false" customHeight="false" outlineLevel="0" collapsed="false">
      <c r="A64" s="32"/>
      <c r="B64" s="3"/>
      <c r="C64" s="3"/>
      <c r="D64" s="27"/>
      <c r="E64" s="27"/>
      <c r="F64" s="33" t="str">
        <f aca="false">IF(OR(D64="",E64=""),"",D64/100*E64)</f>
        <v/>
      </c>
      <c r="G64" s="15"/>
    </row>
    <row r="65" customFormat="false" ht="15" hidden="false" customHeight="false" outlineLevel="0" collapsed="false">
      <c r="A65" s="32"/>
      <c r="B65" s="3"/>
      <c r="C65" s="3"/>
      <c r="D65" s="27"/>
      <c r="E65" s="27"/>
      <c r="F65" s="33" t="str">
        <f aca="false">IF(OR(D65="",E65=""),"",D65/100*E65)</f>
        <v/>
      </c>
      <c r="G65" s="15"/>
    </row>
    <row r="66" customFormat="false" ht="15" hidden="false" customHeight="false" outlineLevel="0" collapsed="false">
      <c r="A66" s="32"/>
      <c r="B66" s="3"/>
      <c r="C66" s="3"/>
      <c r="D66" s="27"/>
      <c r="E66" s="27"/>
      <c r="F66" s="33" t="str">
        <f aca="false">IF(OR(D66="",E66=""),"",D66/100*E66)</f>
        <v/>
      </c>
      <c r="G66" s="15"/>
    </row>
    <row r="67" customFormat="false" ht="15" hidden="false" customHeight="false" outlineLevel="0" collapsed="false">
      <c r="A67" s="32"/>
      <c r="B67" s="3"/>
      <c r="C67" s="3"/>
      <c r="D67" s="27"/>
      <c r="E67" s="27"/>
      <c r="F67" s="33" t="str">
        <f aca="false">IF(OR(D67="",E67=""),"",D67/100*E67)</f>
        <v/>
      </c>
      <c r="G67" s="15"/>
    </row>
    <row r="68" customFormat="false" ht="15" hidden="false" customHeight="false" outlineLevel="0" collapsed="false">
      <c r="A68" s="32"/>
      <c r="B68" s="3"/>
      <c r="C68" s="3"/>
      <c r="D68" s="27"/>
      <c r="E68" s="27"/>
      <c r="F68" s="33" t="str">
        <f aca="false">IF(OR(D68="",E68=""),"",D68/100*E68)</f>
        <v/>
      </c>
      <c r="G68" s="15"/>
    </row>
    <row r="69" customFormat="false" ht="15" hidden="false" customHeight="false" outlineLevel="0" collapsed="false">
      <c r="A69" s="32"/>
      <c r="B69" s="3"/>
      <c r="C69" s="3"/>
      <c r="D69" s="27"/>
      <c r="E69" s="27"/>
      <c r="F69" s="33" t="str">
        <f aca="false">IF(OR(D69="",E69=""),"",D69/100*E69)</f>
        <v/>
      </c>
      <c r="G69" s="15"/>
    </row>
    <row r="70" customFormat="false" ht="15" hidden="false" customHeight="false" outlineLevel="0" collapsed="false">
      <c r="A70" s="32"/>
      <c r="B70" s="3"/>
      <c r="C70" s="3"/>
      <c r="D70" s="27"/>
      <c r="E70" s="27"/>
      <c r="F70" s="33" t="str">
        <f aca="false">IF(OR(D70="",E70=""),"",D70/100*E70)</f>
        <v/>
      </c>
      <c r="G70" s="15"/>
    </row>
    <row r="71" customFormat="false" ht="15" hidden="false" customHeight="false" outlineLevel="0" collapsed="false">
      <c r="A71" s="32"/>
      <c r="B71" s="3"/>
      <c r="C71" s="3"/>
      <c r="D71" s="27"/>
      <c r="E71" s="27"/>
      <c r="F71" s="33" t="str">
        <f aca="false">IF(OR(D71="",E71=""),"",D71/100*E71)</f>
        <v/>
      </c>
      <c r="G71" s="15"/>
    </row>
    <row r="72" customFormat="false" ht="15" hidden="false" customHeight="false" outlineLevel="0" collapsed="false">
      <c r="A72" s="32"/>
      <c r="B72" s="3"/>
      <c r="C72" s="3"/>
      <c r="D72" s="27"/>
      <c r="E72" s="27"/>
      <c r="F72" s="33" t="str">
        <f aca="false">IF(OR(D72="",E72=""),"",D72/100*E72)</f>
        <v/>
      </c>
      <c r="G72" s="15"/>
    </row>
    <row r="73" customFormat="false" ht="15" hidden="false" customHeight="false" outlineLevel="0" collapsed="false">
      <c r="A73" s="32"/>
      <c r="B73" s="3"/>
      <c r="C73" s="3"/>
      <c r="D73" s="27"/>
      <c r="E73" s="27"/>
      <c r="F73" s="33" t="str">
        <f aca="false">IF(OR(D73="",E73=""),"",D73/100*E73)</f>
        <v/>
      </c>
      <c r="G73" s="15"/>
    </row>
    <row r="74" customFormat="false" ht="15" hidden="false" customHeight="false" outlineLevel="0" collapsed="false">
      <c r="A74" s="32"/>
      <c r="B74" s="3"/>
      <c r="C74" s="3"/>
      <c r="D74" s="27"/>
      <c r="E74" s="27"/>
      <c r="F74" s="33" t="str">
        <f aca="false">IF(OR(D74="",E74=""),"",D74/100*E74)</f>
        <v/>
      </c>
      <c r="G74" s="15"/>
    </row>
    <row r="75" customFormat="false" ht="15" hidden="false" customHeight="false" outlineLevel="0" collapsed="false">
      <c r="A75" s="32"/>
      <c r="B75" s="3"/>
      <c r="C75" s="3"/>
      <c r="D75" s="27"/>
      <c r="E75" s="27"/>
      <c r="F75" s="33" t="str">
        <f aca="false">IF(OR(D75="",E75=""),"",D75/100*E75)</f>
        <v/>
      </c>
      <c r="G75" s="15"/>
    </row>
    <row r="76" customFormat="false" ht="15" hidden="false" customHeight="false" outlineLevel="0" collapsed="false">
      <c r="A76" s="32"/>
      <c r="B76" s="3"/>
      <c r="C76" s="3"/>
      <c r="D76" s="27"/>
      <c r="E76" s="27"/>
      <c r="F76" s="33" t="str">
        <f aca="false">IF(OR(D76="",E76=""),"",D76/100*E76)</f>
        <v/>
      </c>
      <c r="G76" s="15"/>
    </row>
    <row r="77" customFormat="false" ht="15" hidden="false" customHeight="false" outlineLevel="0" collapsed="false">
      <c r="A77" s="32"/>
      <c r="B77" s="3"/>
      <c r="C77" s="3"/>
      <c r="D77" s="27"/>
      <c r="E77" s="27"/>
      <c r="F77" s="33" t="str">
        <f aca="false">IF(OR(D77="",E77=""),"",D77/100*E77)</f>
        <v/>
      </c>
      <c r="G77" s="15"/>
    </row>
    <row r="78" customFormat="false" ht="15" hidden="false" customHeight="false" outlineLevel="0" collapsed="false">
      <c r="A78" s="32"/>
      <c r="B78" s="3"/>
      <c r="C78" s="3"/>
      <c r="D78" s="27"/>
      <c r="E78" s="27"/>
      <c r="F78" s="33" t="str">
        <f aca="false">IF(OR(D78="",E78=""),"",D78/100*E78)</f>
        <v/>
      </c>
      <c r="G78" s="15"/>
    </row>
    <row r="79" customFormat="false" ht="15" hidden="false" customHeight="false" outlineLevel="0" collapsed="false">
      <c r="A79" s="32"/>
      <c r="B79" s="3"/>
      <c r="C79" s="3"/>
      <c r="D79" s="27"/>
      <c r="E79" s="27"/>
      <c r="F79" s="33" t="str">
        <f aca="false">IF(OR(D79="",E79=""),"",D79/100*E79)</f>
        <v/>
      </c>
      <c r="G79" s="15"/>
    </row>
    <row r="80" customFormat="false" ht="15" hidden="false" customHeight="false" outlineLevel="0" collapsed="false">
      <c r="A80" s="32"/>
      <c r="B80" s="3"/>
      <c r="C80" s="3"/>
      <c r="D80" s="27"/>
      <c r="E80" s="27"/>
      <c r="F80" s="33" t="str">
        <f aca="false">IF(OR(D80="",E80=""),"",D80/100*E80)</f>
        <v/>
      </c>
      <c r="G80" s="15"/>
    </row>
    <row r="81" customFormat="false" ht="15" hidden="false" customHeight="false" outlineLevel="0" collapsed="false">
      <c r="A81" s="32"/>
      <c r="B81" s="3"/>
      <c r="C81" s="3"/>
      <c r="D81" s="27"/>
      <c r="E81" s="27"/>
      <c r="F81" s="33" t="str">
        <f aca="false">IF(OR(D81="",E81=""),"",D81/100*E81)</f>
        <v/>
      </c>
      <c r="G81" s="15"/>
    </row>
    <row r="82" customFormat="false" ht="15" hidden="false" customHeight="false" outlineLevel="0" collapsed="false">
      <c r="A82" s="32"/>
      <c r="B82" s="3"/>
      <c r="C82" s="3"/>
      <c r="D82" s="27"/>
      <c r="E82" s="27"/>
      <c r="F82" s="33" t="str">
        <f aca="false">IF(OR(D82="",E82=""),"",D82/100*E82)</f>
        <v/>
      </c>
      <c r="G82" s="15"/>
    </row>
    <row r="83" customFormat="false" ht="15" hidden="false" customHeight="false" outlineLevel="0" collapsed="false">
      <c r="A83" s="32"/>
      <c r="B83" s="3"/>
      <c r="C83" s="3"/>
      <c r="D83" s="27"/>
      <c r="E83" s="27"/>
      <c r="F83" s="33" t="str">
        <f aca="false">IF(OR(D83="",E83=""),"",D83/100*E83)</f>
        <v/>
      </c>
      <c r="G83" s="15"/>
    </row>
    <row r="84" customFormat="false" ht="15" hidden="false" customHeight="false" outlineLevel="0" collapsed="false">
      <c r="A84" s="32"/>
      <c r="B84" s="3"/>
      <c r="C84" s="3"/>
      <c r="D84" s="27"/>
      <c r="E84" s="27"/>
      <c r="F84" s="33" t="str">
        <f aca="false">IF(OR(D84="",E84=""),"",D84/100*E84)</f>
        <v/>
      </c>
      <c r="G84" s="15"/>
    </row>
    <row r="85" customFormat="false" ht="15" hidden="false" customHeight="false" outlineLevel="0" collapsed="false">
      <c r="A85" s="32"/>
      <c r="B85" s="3"/>
      <c r="C85" s="3"/>
      <c r="D85" s="27"/>
      <c r="E85" s="27"/>
      <c r="F85" s="33" t="str">
        <f aca="false">IF(OR(D85="",E85=""),"",D85/100*E85)</f>
        <v/>
      </c>
      <c r="G85" s="15"/>
    </row>
    <row r="86" customFormat="false" ht="15" hidden="false" customHeight="false" outlineLevel="0" collapsed="false">
      <c r="A86" s="32"/>
      <c r="B86" s="3"/>
      <c r="C86" s="3"/>
      <c r="D86" s="27"/>
      <c r="E86" s="27"/>
      <c r="F86" s="33" t="str">
        <f aca="false">IF(OR(D86="",E86=""),"",D86/100*E86)</f>
        <v/>
      </c>
      <c r="G86" s="15"/>
    </row>
    <row r="87" customFormat="false" ht="15" hidden="false" customHeight="false" outlineLevel="0" collapsed="false">
      <c r="A87" s="32"/>
      <c r="B87" s="3"/>
      <c r="C87" s="3"/>
      <c r="D87" s="27"/>
      <c r="E87" s="27"/>
      <c r="F87" s="33" t="str">
        <f aca="false">IF(OR(D87="",E87=""),"",D87/100*E87)</f>
        <v/>
      </c>
      <c r="G87" s="15"/>
    </row>
    <row r="88" customFormat="false" ht="15" hidden="false" customHeight="false" outlineLevel="0" collapsed="false">
      <c r="A88" s="32"/>
      <c r="B88" s="3"/>
      <c r="C88" s="3"/>
      <c r="D88" s="27"/>
      <c r="E88" s="27"/>
      <c r="F88" s="33" t="str">
        <f aca="false">IF(OR(D88="",E88=""),"",D88/100*E88)</f>
        <v/>
      </c>
      <c r="G88" s="15"/>
    </row>
    <row r="89" customFormat="false" ht="15" hidden="false" customHeight="false" outlineLevel="0" collapsed="false">
      <c r="A89" s="32"/>
      <c r="B89" s="3"/>
      <c r="C89" s="3"/>
      <c r="D89" s="27"/>
      <c r="E89" s="27"/>
      <c r="F89" s="33" t="str">
        <f aca="false">IF(OR(D89="",E89=""),"",D89/100*E89)</f>
        <v/>
      </c>
      <c r="G89" s="15"/>
    </row>
    <row r="90" customFormat="false" ht="15" hidden="false" customHeight="false" outlineLevel="0" collapsed="false">
      <c r="A90" s="32"/>
      <c r="B90" s="3"/>
      <c r="C90" s="3"/>
      <c r="D90" s="27"/>
      <c r="E90" s="27"/>
      <c r="F90" s="33" t="str">
        <f aca="false">IF(OR(D90="",E90=""),"",D90/100*E90)</f>
        <v/>
      </c>
      <c r="G90" s="15"/>
    </row>
    <row r="91" customFormat="false" ht="15" hidden="false" customHeight="false" outlineLevel="0" collapsed="false">
      <c r="A91" s="32"/>
      <c r="B91" s="3"/>
      <c r="C91" s="3"/>
      <c r="D91" s="27"/>
      <c r="E91" s="27"/>
      <c r="F91" s="33" t="str">
        <f aca="false">IF(OR(D91="",E91=""),"",D91/100*E91)</f>
        <v/>
      </c>
      <c r="G91" s="15"/>
    </row>
    <row r="92" customFormat="false" ht="15" hidden="false" customHeight="false" outlineLevel="0" collapsed="false">
      <c r="A92" s="32"/>
      <c r="B92" s="3"/>
      <c r="C92" s="3"/>
      <c r="D92" s="27"/>
      <c r="E92" s="27"/>
      <c r="F92" s="33" t="str">
        <f aca="false">IF(OR(D92="",E92=""),"",D92/100*E92)</f>
        <v/>
      </c>
      <c r="G92" s="15"/>
    </row>
    <row r="93" customFormat="false" ht="15" hidden="false" customHeight="false" outlineLevel="0" collapsed="false">
      <c r="A93" s="32"/>
      <c r="B93" s="3"/>
      <c r="C93" s="3"/>
      <c r="D93" s="27"/>
      <c r="E93" s="27"/>
      <c r="F93" s="33" t="str">
        <f aca="false">IF(OR(D93="",E93=""),"",D93/100*E93)</f>
        <v/>
      </c>
      <c r="G93" s="15"/>
    </row>
    <row r="94" customFormat="false" ht="15" hidden="false" customHeight="false" outlineLevel="0" collapsed="false">
      <c r="A94" s="32"/>
      <c r="B94" s="3"/>
      <c r="C94" s="3"/>
      <c r="D94" s="27"/>
      <c r="E94" s="27"/>
      <c r="F94" s="33" t="str">
        <f aca="false">IF(OR(D94="",E94=""),"",D94/100*E94)</f>
        <v/>
      </c>
      <c r="G94" s="15"/>
    </row>
    <row r="95" customFormat="false" ht="15" hidden="false" customHeight="false" outlineLevel="0" collapsed="false">
      <c r="A95" s="32"/>
      <c r="B95" s="3"/>
      <c r="C95" s="3"/>
      <c r="D95" s="27"/>
      <c r="E95" s="27"/>
      <c r="F95" s="33" t="str">
        <f aca="false">IF(OR(D95="",E95=""),"",D95/100*E95)</f>
        <v/>
      </c>
      <c r="G95" s="15"/>
    </row>
    <row r="96" customFormat="false" ht="15" hidden="false" customHeight="false" outlineLevel="0" collapsed="false">
      <c r="A96" s="32"/>
      <c r="B96" s="3"/>
      <c r="C96" s="3"/>
      <c r="D96" s="27"/>
      <c r="E96" s="27"/>
      <c r="F96" s="33" t="str">
        <f aca="false">IF(OR(D96="",E96=""),"",D96/100*E96)</f>
        <v/>
      </c>
      <c r="G96" s="15"/>
    </row>
    <row r="97" customFormat="false" ht="15" hidden="false" customHeight="false" outlineLevel="0" collapsed="false">
      <c r="A97" s="32"/>
      <c r="B97" s="3"/>
      <c r="C97" s="3"/>
      <c r="D97" s="27"/>
      <c r="E97" s="27"/>
      <c r="F97" s="33" t="str">
        <f aca="false">IF(OR(D97="",E97=""),"",D97/100*E97)</f>
        <v/>
      </c>
      <c r="G97" s="15"/>
    </row>
    <row r="98" customFormat="false" ht="15" hidden="false" customHeight="false" outlineLevel="0" collapsed="false">
      <c r="A98" s="32"/>
      <c r="B98" s="3"/>
      <c r="C98" s="3"/>
      <c r="D98" s="27"/>
      <c r="E98" s="27"/>
      <c r="F98" s="33" t="str">
        <f aca="false">IF(OR(D98="",E98=""),"",D98/100*E98)</f>
        <v/>
      </c>
      <c r="G98" s="15"/>
    </row>
    <row r="99" customFormat="false" ht="15" hidden="false" customHeight="false" outlineLevel="0" collapsed="false">
      <c r="A99" s="32"/>
      <c r="B99" s="3"/>
      <c r="C99" s="3"/>
      <c r="D99" s="27"/>
      <c r="E99" s="27"/>
      <c r="F99" s="33" t="str">
        <f aca="false">IF(OR(D99="",E99=""),"",D99/100*E99)</f>
        <v/>
      </c>
      <c r="G99" s="15"/>
    </row>
    <row r="100" customFormat="false" ht="15" hidden="false" customHeight="false" outlineLevel="0" collapsed="false">
      <c r="A100" s="32"/>
      <c r="B100" s="3"/>
      <c r="C100" s="3"/>
      <c r="D100" s="27"/>
      <c r="E100" s="27"/>
      <c r="F100" s="33" t="str">
        <f aca="false">IF(OR(D100="",E100=""),"",D100/100*E100)</f>
        <v/>
      </c>
      <c r="G100" s="15"/>
    </row>
    <row r="101" customFormat="false" ht="15" hidden="false" customHeight="false" outlineLevel="0" collapsed="false">
      <c r="A101" s="32"/>
      <c r="B101" s="3"/>
      <c r="C101" s="3"/>
      <c r="D101" s="27"/>
      <c r="E101" s="27"/>
      <c r="F101" s="33" t="str">
        <f aca="false">IF(OR(D101="",E101=""),"",D101/100*E101)</f>
        <v/>
      </c>
      <c r="G101" s="15"/>
    </row>
    <row r="102" customFormat="false" ht="15" hidden="false" customHeight="false" outlineLevel="0" collapsed="false">
      <c r="A102" s="32"/>
      <c r="B102" s="3"/>
      <c r="C102" s="3"/>
      <c r="D102" s="27"/>
      <c r="E102" s="27"/>
      <c r="F102" s="33" t="str">
        <f aca="false">IF(OR(D102="",E102=""),"",D102/100*E102)</f>
        <v/>
      </c>
      <c r="G102" s="15"/>
    </row>
    <row r="103" customFormat="false" ht="15" hidden="false" customHeight="false" outlineLevel="0" collapsed="false">
      <c r="A103" s="32"/>
      <c r="B103" s="3"/>
      <c r="C103" s="3"/>
      <c r="D103" s="27"/>
      <c r="E103" s="27"/>
      <c r="F103" s="33" t="str">
        <f aca="false">IF(OR(D103="",E103=""),"",D103/100*E103)</f>
        <v/>
      </c>
      <c r="G103" s="15"/>
    </row>
    <row r="104" customFormat="false" ht="15" hidden="false" customHeight="false" outlineLevel="0" collapsed="false">
      <c r="A104" s="32"/>
      <c r="B104" s="3"/>
      <c r="C104" s="3"/>
      <c r="D104" s="27"/>
      <c r="E104" s="27"/>
      <c r="F104" s="33" t="str">
        <f aca="false">IF(OR(D104="",E104=""),"",D104/100*E104)</f>
        <v/>
      </c>
      <c r="G104" s="15"/>
    </row>
    <row r="105" customFormat="false" ht="15" hidden="false" customHeight="false" outlineLevel="0" collapsed="false">
      <c r="A105" s="32"/>
      <c r="B105" s="3"/>
      <c r="C105" s="3"/>
      <c r="D105" s="27"/>
      <c r="E105" s="27"/>
      <c r="F105" s="33" t="str">
        <f aca="false">IF(OR(D105="",E105=""),"",D105/100*E105)</f>
        <v/>
      </c>
      <c r="G105" s="15"/>
    </row>
    <row r="106" customFormat="false" ht="15" hidden="false" customHeight="false" outlineLevel="0" collapsed="false">
      <c r="A106" s="32"/>
      <c r="B106" s="3"/>
      <c r="C106" s="3"/>
      <c r="D106" s="27"/>
      <c r="E106" s="27"/>
      <c r="F106" s="33" t="str">
        <f aca="false">IF(OR(D106="",E106=""),"",D106/100*E106)</f>
        <v/>
      </c>
      <c r="G106" s="15"/>
    </row>
    <row r="107" customFormat="false" ht="15" hidden="false" customHeight="false" outlineLevel="0" collapsed="false">
      <c r="A107" s="32"/>
      <c r="B107" s="3"/>
      <c r="C107" s="3"/>
      <c r="D107" s="27"/>
      <c r="E107" s="27"/>
      <c r="F107" s="33" t="str">
        <f aca="false">IF(OR(D107="",E107=""),"",D107/100*E107)</f>
        <v/>
      </c>
      <c r="G107" s="15"/>
    </row>
    <row r="108" customFormat="false" ht="15" hidden="false" customHeight="false" outlineLevel="0" collapsed="false">
      <c r="A108" s="32"/>
      <c r="B108" s="3"/>
      <c r="C108" s="3"/>
      <c r="D108" s="27"/>
      <c r="E108" s="27"/>
      <c r="F108" s="33" t="str">
        <f aca="false">IF(OR(D108="",E108=""),"",D108/100*E108)</f>
        <v/>
      </c>
      <c r="G108" s="15"/>
    </row>
    <row r="109" customFormat="false" ht="15" hidden="false" customHeight="false" outlineLevel="0" collapsed="false">
      <c r="A109" s="32"/>
      <c r="B109" s="3"/>
      <c r="C109" s="3"/>
      <c r="D109" s="27"/>
      <c r="E109" s="27"/>
      <c r="F109" s="33" t="str">
        <f aca="false">IF(OR(D109="",E109=""),"",D109/100*E109)</f>
        <v/>
      </c>
      <c r="G109" s="15"/>
    </row>
    <row r="110" customFormat="false" ht="15" hidden="false" customHeight="false" outlineLevel="0" collapsed="false">
      <c r="A110" s="32"/>
      <c r="B110" s="3"/>
      <c r="C110" s="3"/>
      <c r="D110" s="27"/>
      <c r="E110" s="27"/>
      <c r="F110" s="33" t="str">
        <f aca="false">IF(OR(D110="",E110=""),"",D110/100*E110)</f>
        <v/>
      </c>
      <c r="G110" s="15"/>
    </row>
    <row r="111" customFormat="false" ht="15" hidden="false" customHeight="false" outlineLevel="0" collapsed="false">
      <c r="A111" s="32"/>
      <c r="B111" s="3"/>
      <c r="C111" s="3"/>
      <c r="D111" s="27"/>
      <c r="E111" s="27"/>
      <c r="F111" s="33" t="str">
        <f aca="false">IF(OR(D111="",E111=""),"",D111/100*E111)</f>
        <v/>
      </c>
      <c r="G111" s="15"/>
    </row>
    <row r="112" customFormat="false" ht="15" hidden="false" customHeight="false" outlineLevel="0" collapsed="false">
      <c r="A112" s="32"/>
      <c r="B112" s="3"/>
      <c r="C112" s="3"/>
      <c r="D112" s="27"/>
      <c r="E112" s="27"/>
      <c r="F112" s="33" t="str">
        <f aca="false">IF(OR(D112="",E112=""),"",D112/100*E112)</f>
        <v/>
      </c>
      <c r="G112" s="15"/>
    </row>
    <row r="113" customFormat="false" ht="15" hidden="false" customHeight="false" outlineLevel="0" collapsed="false">
      <c r="A113" s="32"/>
      <c r="B113" s="3"/>
      <c r="C113" s="3"/>
      <c r="D113" s="27"/>
      <c r="E113" s="27"/>
      <c r="F113" s="33" t="str">
        <f aca="false">IF(OR(D113="",E113=""),"",D113/100*E113)</f>
        <v/>
      </c>
      <c r="G113" s="15"/>
    </row>
    <row r="114" customFormat="false" ht="15" hidden="false" customHeight="false" outlineLevel="0" collapsed="false">
      <c r="A114" s="32"/>
      <c r="B114" s="3"/>
      <c r="C114" s="3"/>
      <c r="D114" s="27"/>
      <c r="E114" s="27"/>
      <c r="F114" s="33" t="str">
        <f aca="false">IF(OR(D114="",E114=""),"",D114/100*E114)</f>
        <v/>
      </c>
      <c r="G114" s="15"/>
    </row>
    <row r="115" customFormat="false" ht="15" hidden="false" customHeight="false" outlineLevel="0" collapsed="false">
      <c r="A115" s="32"/>
      <c r="B115" s="3"/>
      <c r="C115" s="3"/>
      <c r="D115" s="27"/>
      <c r="E115" s="27"/>
      <c r="F115" s="33" t="str">
        <f aca="false">IF(OR(D115="",E115=""),"",D115/100*E115)</f>
        <v/>
      </c>
      <c r="G115" s="15"/>
    </row>
    <row r="116" customFormat="false" ht="15" hidden="false" customHeight="false" outlineLevel="0" collapsed="false">
      <c r="A116" s="32"/>
      <c r="B116" s="3"/>
      <c r="C116" s="3"/>
      <c r="D116" s="27"/>
      <c r="E116" s="27"/>
      <c r="F116" s="33" t="str">
        <f aca="false">IF(OR(D116="",E116=""),"",D116/100*E116)</f>
        <v/>
      </c>
      <c r="G116" s="15"/>
    </row>
    <row r="117" customFormat="false" ht="15" hidden="false" customHeight="false" outlineLevel="0" collapsed="false">
      <c r="A117" s="32"/>
      <c r="B117" s="3"/>
      <c r="C117" s="3"/>
      <c r="D117" s="27"/>
      <c r="E117" s="27"/>
      <c r="F117" s="33" t="str">
        <f aca="false">IF(OR(D117="",E117=""),"",D117/100*E117)</f>
        <v/>
      </c>
      <c r="G117" s="15"/>
    </row>
    <row r="118" customFormat="false" ht="15" hidden="false" customHeight="false" outlineLevel="0" collapsed="false">
      <c r="A118" s="32"/>
      <c r="B118" s="3"/>
      <c r="C118" s="3"/>
      <c r="D118" s="27"/>
      <c r="E118" s="27"/>
      <c r="F118" s="33" t="str">
        <f aca="false">IF(OR(D118="",E118=""),"",D118/100*E118)</f>
        <v/>
      </c>
      <c r="G118" s="15"/>
    </row>
    <row r="119" customFormat="false" ht="15" hidden="false" customHeight="false" outlineLevel="0" collapsed="false">
      <c r="A119" s="32"/>
      <c r="B119" s="3"/>
      <c r="C119" s="3"/>
      <c r="D119" s="27"/>
      <c r="E119" s="27"/>
      <c r="F119" s="33" t="str">
        <f aca="false">IF(OR(D119="",E119=""),"",D119/100*E119)</f>
        <v/>
      </c>
      <c r="G119" s="15"/>
    </row>
    <row r="120" customFormat="false" ht="15" hidden="false" customHeight="false" outlineLevel="0" collapsed="false">
      <c r="A120" s="32"/>
      <c r="B120" s="3"/>
      <c r="C120" s="3"/>
      <c r="D120" s="27"/>
      <c r="E120" s="27"/>
      <c r="F120" s="33" t="str">
        <f aca="false">IF(OR(D120="",E120=""),"",D120/100*E120)</f>
        <v/>
      </c>
      <c r="G120" s="15"/>
    </row>
    <row r="121" customFormat="false" ht="15" hidden="false" customHeight="false" outlineLevel="0" collapsed="false">
      <c r="A121" s="32"/>
      <c r="B121" s="3"/>
      <c r="C121" s="3"/>
      <c r="D121" s="27"/>
      <c r="E121" s="27"/>
      <c r="F121" s="33" t="str">
        <f aca="false">IF(OR(D121="",E121=""),"",D121/100*E121)</f>
        <v/>
      </c>
      <c r="G121" s="15"/>
    </row>
    <row r="122" customFormat="false" ht="15" hidden="false" customHeight="false" outlineLevel="0" collapsed="false">
      <c r="A122" s="32"/>
      <c r="B122" s="3"/>
      <c r="C122" s="3"/>
      <c r="D122" s="27"/>
      <c r="E122" s="27"/>
      <c r="F122" s="33" t="str">
        <f aca="false">IF(OR(D122="",E122=""),"",D122/100*E122)</f>
        <v/>
      </c>
      <c r="G122" s="15"/>
    </row>
    <row r="123" customFormat="false" ht="15" hidden="false" customHeight="false" outlineLevel="0" collapsed="false">
      <c r="A123" s="32"/>
      <c r="B123" s="3"/>
      <c r="C123" s="3"/>
      <c r="D123" s="27"/>
      <c r="E123" s="27"/>
      <c r="F123" s="33" t="str">
        <f aca="false">IF(OR(D123="",E123=""),"",D123/100*E123)</f>
        <v/>
      </c>
      <c r="G123" s="15"/>
    </row>
    <row r="124" customFormat="false" ht="15" hidden="false" customHeight="false" outlineLevel="0" collapsed="false">
      <c r="A124" s="32"/>
      <c r="B124" s="3"/>
      <c r="C124" s="3"/>
      <c r="D124" s="27"/>
      <c r="E124" s="27"/>
      <c r="F124" s="33" t="str">
        <f aca="false">IF(OR(D124="",E124=""),"",D124/100*E124)</f>
        <v/>
      </c>
      <c r="G124" s="15"/>
    </row>
    <row r="125" customFormat="false" ht="15" hidden="false" customHeight="false" outlineLevel="0" collapsed="false">
      <c r="A125" s="32"/>
      <c r="B125" s="3"/>
      <c r="C125" s="3"/>
      <c r="D125" s="27"/>
      <c r="E125" s="27"/>
      <c r="F125" s="33" t="str">
        <f aca="false">IF(OR(D125="",E125=""),"",D125/100*E125)</f>
        <v/>
      </c>
      <c r="G125" s="15"/>
    </row>
    <row r="126" customFormat="false" ht="15" hidden="false" customHeight="false" outlineLevel="0" collapsed="false">
      <c r="A126" s="32"/>
      <c r="B126" s="3"/>
      <c r="C126" s="3"/>
      <c r="D126" s="27"/>
      <c r="E126" s="27"/>
      <c r="F126" s="33" t="str">
        <f aca="false">IF(OR(D126="",E126=""),"",D126/100*E126)</f>
        <v/>
      </c>
      <c r="G126" s="15"/>
    </row>
    <row r="127" customFormat="false" ht="15" hidden="false" customHeight="false" outlineLevel="0" collapsed="false">
      <c r="A127" s="32"/>
      <c r="B127" s="3"/>
      <c r="C127" s="3"/>
      <c r="D127" s="27"/>
      <c r="E127" s="27"/>
      <c r="F127" s="33" t="str">
        <f aca="false">IF(OR(D127="",E127=""),"",D127/100*E127)</f>
        <v/>
      </c>
      <c r="G127" s="15"/>
    </row>
    <row r="128" customFormat="false" ht="15" hidden="false" customHeight="false" outlineLevel="0" collapsed="false">
      <c r="A128" s="32"/>
      <c r="B128" s="3"/>
      <c r="C128" s="3"/>
      <c r="D128" s="27"/>
      <c r="E128" s="27"/>
      <c r="F128" s="33" t="str">
        <f aca="false">IF(OR(D128="",E128=""),"",D128/100*E128)</f>
        <v/>
      </c>
      <c r="G128" s="15"/>
    </row>
    <row r="129" customFormat="false" ht="15" hidden="false" customHeight="false" outlineLevel="0" collapsed="false">
      <c r="A129" s="32"/>
      <c r="B129" s="3"/>
      <c r="C129" s="3"/>
      <c r="D129" s="27"/>
      <c r="E129" s="27"/>
      <c r="F129" s="33" t="str">
        <f aca="false">IF(OR(D129="",E129=""),"",D129/100*E129)</f>
        <v/>
      </c>
      <c r="G129" s="15"/>
    </row>
    <row r="130" customFormat="false" ht="15" hidden="false" customHeight="false" outlineLevel="0" collapsed="false">
      <c r="A130" s="32"/>
      <c r="B130" s="3"/>
      <c r="C130" s="3"/>
      <c r="D130" s="27"/>
      <c r="E130" s="27"/>
      <c r="F130" s="33" t="str">
        <f aca="false">IF(OR(D130="",E130=""),"",D130/100*E130)</f>
        <v/>
      </c>
      <c r="G130" s="15"/>
    </row>
    <row r="131" customFormat="false" ht="15" hidden="false" customHeight="false" outlineLevel="0" collapsed="false">
      <c r="A131" s="32"/>
      <c r="B131" s="3"/>
      <c r="C131" s="3"/>
      <c r="D131" s="27"/>
      <c r="E131" s="27"/>
      <c r="F131" s="33" t="str">
        <f aca="false">IF(OR(D131="",E131=""),"",D131/100*E131)</f>
        <v/>
      </c>
      <c r="G131" s="15"/>
    </row>
    <row r="132" customFormat="false" ht="15" hidden="false" customHeight="false" outlineLevel="0" collapsed="false">
      <c r="A132" s="32"/>
      <c r="B132" s="3"/>
      <c r="C132" s="3"/>
      <c r="D132" s="27"/>
      <c r="E132" s="27"/>
      <c r="F132" s="33" t="str">
        <f aca="false">IF(OR(D132="",E132=""),"",D132/100*E132)</f>
        <v/>
      </c>
      <c r="G132" s="15"/>
    </row>
    <row r="133" customFormat="false" ht="15" hidden="false" customHeight="false" outlineLevel="0" collapsed="false">
      <c r="A133" s="32"/>
      <c r="B133" s="3"/>
      <c r="C133" s="3"/>
      <c r="D133" s="27"/>
      <c r="E133" s="27"/>
      <c r="F133" s="33" t="str">
        <f aca="false">IF(OR(D133="",E133=""),"",D133/100*E133)</f>
        <v/>
      </c>
      <c r="G133" s="15"/>
    </row>
    <row r="134" customFormat="false" ht="15" hidden="false" customHeight="false" outlineLevel="0" collapsed="false">
      <c r="A134" s="32"/>
      <c r="B134" s="3"/>
      <c r="C134" s="3"/>
      <c r="D134" s="27"/>
      <c r="E134" s="27"/>
      <c r="F134" s="33" t="str">
        <f aca="false">IF(OR(D134="",E134=""),"",D134/100*E134)</f>
        <v/>
      </c>
      <c r="G134" s="15"/>
    </row>
    <row r="135" customFormat="false" ht="15" hidden="false" customHeight="false" outlineLevel="0" collapsed="false">
      <c r="A135" s="32"/>
      <c r="B135" s="3"/>
      <c r="C135" s="3"/>
      <c r="D135" s="27"/>
      <c r="E135" s="27"/>
      <c r="F135" s="33" t="str">
        <f aca="false">IF(OR(D135="",E135=""),"",D135/100*E135)</f>
        <v/>
      </c>
      <c r="G135" s="15"/>
    </row>
    <row r="136" customFormat="false" ht="15" hidden="false" customHeight="false" outlineLevel="0" collapsed="false">
      <c r="A136" s="32"/>
      <c r="B136" s="3"/>
      <c r="C136" s="3"/>
      <c r="D136" s="27"/>
      <c r="E136" s="27"/>
      <c r="F136" s="33" t="str">
        <f aca="false">IF(OR(D136="",E136=""),"",D136/100*E136)</f>
        <v/>
      </c>
      <c r="G136" s="15"/>
    </row>
    <row r="137" customFormat="false" ht="15" hidden="false" customHeight="false" outlineLevel="0" collapsed="false">
      <c r="A137" s="32"/>
      <c r="B137" s="3"/>
      <c r="C137" s="3"/>
      <c r="D137" s="27"/>
      <c r="E137" s="27"/>
      <c r="F137" s="33" t="str">
        <f aca="false">IF(OR(D137="",E137=""),"",D137/100*E137)</f>
        <v/>
      </c>
      <c r="G137" s="15"/>
    </row>
    <row r="138" customFormat="false" ht="15" hidden="false" customHeight="false" outlineLevel="0" collapsed="false">
      <c r="A138" s="32"/>
      <c r="B138" s="3"/>
      <c r="C138" s="3"/>
      <c r="D138" s="27"/>
      <c r="E138" s="27"/>
      <c r="F138" s="33" t="str">
        <f aca="false">IF(OR(D138="",E138=""),"",D138/100*E138)</f>
        <v/>
      </c>
      <c r="G138" s="15"/>
    </row>
    <row r="139" customFormat="false" ht="15" hidden="false" customHeight="false" outlineLevel="0" collapsed="false">
      <c r="A139" s="32"/>
      <c r="B139" s="3"/>
      <c r="C139" s="3"/>
      <c r="D139" s="27"/>
      <c r="E139" s="27"/>
      <c r="F139" s="33" t="str">
        <f aca="false">IF(OR(D139="",E139=""),"",D139/100*E139)</f>
        <v/>
      </c>
      <c r="G139" s="15"/>
    </row>
    <row r="140" customFormat="false" ht="15" hidden="false" customHeight="false" outlineLevel="0" collapsed="false">
      <c r="A140" s="32"/>
      <c r="B140" s="3"/>
      <c r="C140" s="3"/>
      <c r="D140" s="27"/>
      <c r="E140" s="27"/>
      <c r="F140" s="33" t="str">
        <f aca="false">IF(OR(D140="",E140=""),"",D140/100*E140)</f>
        <v/>
      </c>
      <c r="G140" s="15"/>
    </row>
    <row r="141" customFormat="false" ht="15" hidden="false" customHeight="false" outlineLevel="0" collapsed="false">
      <c r="A141" s="32"/>
      <c r="B141" s="3"/>
      <c r="C141" s="3"/>
      <c r="D141" s="27"/>
      <c r="E141" s="27"/>
      <c r="F141" s="33" t="str">
        <f aca="false">IF(OR(D141="",E141=""),"",D141/100*E141)</f>
        <v/>
      </c>
      <c r="G141" s="15"/>
    </row>
    <row r="142" customFormat="false" ht="15" hidden="false" customHeight="false" outlineLevel="0" collapsed="false">
      <c r="A142" s="32"/>
      <c r="B142" s="3"/>
      <c r="C142" s="3"/>
      <c r="D142" s="27"/>
      <c r="E142" s="27"/>
      <c r="F142" s="33" t="str">
        <f aca="false">IF(OR(D142="",E142=""),"",D142/100*E142)</f>
        <v/>
      </c>
      <c r="G142" s="15"/>
    </row>
    <row r="143" customFormat="false" ht="15" hidden="false" customHeight="false" outlineLevel="0" collapsed="false">
      <c r="A143" s="32"/>
      <c r="B143" s="3"/>
      <c r="C143" s="3"/>
      <c r="D143" s="27"/>
      <c r="E143" s="27"/>
      <c r="F143" s="33" t="str">
        <f aca="false">IF(OR(D143="",E143=""),"",D143/100*E143)</f>
        <v/>
      </c>
      <c r="G143" s="15"/>
    </row>
    <row r="144" customFormat="false" ht="15" hidden="false" customHeight="false" outlineLevel="0" collapsed="false">
      <c r="A144" s="32"/>
      <c r="B144" s="3"/>
      <c r="C144" s="3"/>
      <c r="D144" s="27"/>
      <c r="E144" s="27"/>
      <c r="F144" s="33" t="str">
        <f aca="false">IF(OR(D144="",E144=""),"",D144/100*E144)</f>
        <v/>
      </c>
      <c r="G144" s="15"/>
    </row>
    <row r="145" customFormat="false" ht="15" hidden="false" customHeight="false" outlineLevel="0" collapsed="false">
      <c r="A145" s="32"/>
      <c r="B145" s="3"/>
      <c r="C145" s="3"/>
      <c r="D145" s="27"/>
      <c r="E145" s="27"/>
      <c r="F145" s="33" t="str">
        <f aca="false">IF(OR(D145="",E145=""),"",D145/100*E145)</f>
        <v/>
      </c>
      <c r="G145" s="15"/>
    </row>
    <row r="146" customFormat="false" ht="15" hidden="false" customHeight="false" outlineLevel="0" collapsed="false">
      <c r="A146" s="32"/>
      <c r="B146" s="3"/>
      <c r="C146" s="3"/>
      <c r="D146" s="27"/>
      <c r="E146" s="27"/>
      <c r="F146" s="33" t="str">
        <f aca="false">IF(OR(D146="",E146=""),"",D146/100*E146)</f>
        <v/>
      </c>
      <c r="G146" s="15"/>
    </row>
    <row r="147" customFormat="false" ht="15" hidden="false" customHeight="false" outlineLevel="0" collapsed="false">
      <c r="A147" s="32"/>
      <c r="B147" s="3"/>
      <c r="C147" s="3"/>
      <c r="D147" s="27"/>
      <c r="E147" s="27"/>
      <c r="F147" s="33" t="str">
        <f aca="false">IF(OR(D147="",E147=""),"",D147/100*E147)</f>
        <v/>
      </c>
      <c r="G147" s="15"/>
    </row>
    <row r="148" customFormat="false" ht="15" hidden="false" customHeight="false" outlineLevel="0" collapsed="false">
      <c r="A148" s="32"/>
      <c r="B148" s="3"/>
      <c r="C148" s="3"/>
      <c r="D148" s="27"/>
      <c r="E148" s="27"/>
      <c r="F148" s="33" t="str">
        <f aca="false">IF(OR(D148="",E148=""),"",D148/100*E148)</f>
        <v/>
      </c>
      <c r="G148" s="15"/>
    </row>
    <row r="149" customFormat="false" ht="15" hidden="false" customHeight="false" outlineLevel="0" collapsed="false">
      <c r="A149" s="32"/>
      <c r="B149" s="3"/>
      <c r="C149" s="3"/>
      <c r="D149" s="27"/>
      <c r="E149" s="27"/>
      <c r="F149" s="33" t="str">
        <f aca="false">IF(OR(D149="",E149=""),"",D149/100*E149)</f>
        <v/>
      </c>
      <c r="G149" s="15"/>
    </row>
    <row r="150" customFormat="false" ht="15" hidden="false" customHeight="false" outlineLevel="0" collapsed="false">
      <c r="A150" s="32"/>
      <c r="B150" s="3"/>
      <c r="C150" s="3"/>
      <c r="D150" s="27"/>
      <c r="E150" s="27"/>
      <c r="F150" s="33" t="str">
        <f aca="false">IF(OR(D150="",E150=""),"",D150/100*E150)</f>
        <v/>
      </c>
      <c r="G150" s="15"/>
    </row>
    <row r="151" customFormat="false" ht="15" hidden="false" customHeight="false" outlineLevel="0" collapsed="false">
      <c r="A151" s="32"/>
      <c r="B151" s="3"/>
      <c r="C151" s="3"/>
      <c r="D151" s="27"/>
      <c r="E151" s="27"/>
      <c r="F151" s="33" t="str">
        <f aca="false">IF(OR(D151="",E151=""),"",D151/100*E151)</f>
        <v/>
      </c>
      <c r="G151" s="15"/>
    </row>
    <row r="152" customFormat="false" ht="15" hidden="false" customHeight="false" outlineLevel="0" collapsed="false">
      <c r="A152" s="32"/>
      <c r="B152" s="3"/>
      <c r="C152" s="3"/>
      <c r="D152" s="27"/>
      <c r="E152" s="27"/>
      <c r="F152" s="33" t="str">
        <f aca="false">IF(OR(D152="",E152=""),"",D152/100*E152)</f>
        <v/>
      </c>
      <c r="G152" s="15"/>
    </row>
    <row r="153" customFormat="false" ht="15" hidden="false" customHeight="false" outlineLevel="0" collapsed="false">
      <c r="A153" s="32"/>
      <c r="B153" s="3"/>
      <c r="C153" s="3"/>
      <c r="D153" s="27"/>
      <c r="E153" s="27"/>
      <c r="F153" s="33" t="str">
        <f aca="false">IF(OR(D153="",E153=""),"",D153/100*E153)</f>
        <v/>
      </c>
      <c r="G153" s="15"/>
    </row>
    <row r="154" customFormat="false" ht="15" hidden="false" customHeight="false" outlineLevel="0" collapsed="false">
      <c r="A154" s="32"/>
      <c r="B154" s="3"/>
      <c r="C154" s="3"/>
      <c r="D154" s="27"/>
      <c r="E154" s="27"/>
      <c r="F154" s="33" t="str">
        <f aca="false">IF(OR(D154="",E154=""),"",D154/100*E154)</f>
        <v/>
      </c>
      <c r="G154" s="15"/>
    </row>
    <row r="155" customFormat="false" ht="15" hidden="false" customHeight="false" outlineLevel="0" collapsed="false">
      <c r="A155" s="32"/>
      <c r="B155" s="3"/>
      <c r="C155" s="3"/>
      <c r="D155" s="27"/>
      <c r="E155" s="27"/>
      <c r="F155" s="33" t="str">
        <f aca="false">IF(OR(D155="",E155=""),"",D155/100*E155)</f>
        <v/>
      </c>
      <c r="G155" s="15"/>
    </row>
    <row r="156" customFormat="false" ht="15" hidden="false" customHeight="false" outlineLevel="0" collapsed="false">
      <c r="A156" s="32"/>
      <c r="B156" s="3"/>
      <c r="C156" s="3"/>
      <c r="D156" s="27"/>
      <c r="E156" s="27"/>
      <c r="F156" s="33" t="str">
        <f aca="false">IF(OR(D156="",E156=""),"",D156/100*E156)</f>
        <v/>
      </c>
      <c r="G156" s="15"/>
    </row>
    <row r="157" customFormat="false" ht="15" hidden="false" customHeight="false" outlineLevel="0" collapsed="false">
      <c r="A157" s="32"/>
      <c r="B157" s="3"/>
      <c r="C157" s="3"/>
      <c r="D157" s="27"/>
      <c r="E157" s="27"/>
      <c r="F157" s="33" t="str">
        <f aca="false">IF(OR(D157="",E157=""),"",D157/100*E157)</f>
        <v/>
      </c>
      <c r="G157" s="15"/>
    </row>
    <row r="158" customFormat="false" ht="15" hidden="false" customHeight="false" outlineLevel="0" collapsed="false">
      <c r="A158" s="32"/>
      <c r="B158" s="3"/>
      <c r="C158" s="3"/>
      <c r="D158" s="27"/>
      <c r="E158" s="27"/>
      <c r="F158" s="33" t="str">
        <f aca="false">IF(OR(D158="",E158=""),"",D158/100*E158)</f>
        <v/>
      </c>
      <c r="G158" s="15"/>
    </row>
    <row r="159" customFormat="false" ht="15" hidden="false" customHeight="false" outlineLevel="0" collapsed="false">
      <c r="A159" s="32"/>
      <c r="B159" s="3"/>
      <c r="C159" s="3"/>
      <c r="D159" s="27"/>
      <c r="E159" s="27"/>
      <c r="F159" s="33" t="str">
        <f aca="false">IF(OR(D159="",E159=""),"",D159/100*E159)</f>
        <v/>
      </c>
      <c r="G159" s="15"/>
    </row>
    <row r="160" customFormat="false" ht="15" hidden="false" customHeight="false" outlineLevel="0" collapsed="false">
      <c r="A160" s="32"/>
      <c r="B160" s="3"/>
      <c r="C160" s="3"/>
      <c r="D160" s="27"/>
      <c r="E160" s="27"/>
      <c r="F160" s="33" t="str">
        <f aca="false">IF(OR(D160="",E160=""),"",D160/100*E160)</f>
        <v/>
      </c>
      <c r="G160" s="15"/>
    </row>
    <row r="161" customFormat="false" ht="15" hidden="false" customHeight="false" outlineLevel="0" collapsed="false">
      <c r="A161" s="32"/>
      <c r="B161" s="3"/>
      <c r="C161" s="3"/>
      <c r="D161" s="27"/>
      <c r="E161" s="27"/>
      <c r="F161" s="33" t="str">
        <f aca="false">IF(OR(D161="",E161=""),"",D161/100*E161)</f>
        <v/>
      </c>
      <c r="G161" s="15"/>
    </row>
    <row r="162" customFormat="false" ht="15" hidden="false" customHeight="false" outlineLevel="0" collapsed="false">
      <c r="A162" s="32"/>
      <c r="B162" s="3"/>
      <c r="C162" s="3"/>
      <c r="D162" s="27"/>
      <c r="E162" s="27"/>
      <c r="F162" s="33" t="str">
        <f aca="false">IF(OR(D162="",E162=""),"",D162/100*E162)</f>
        <v/>
      </c>
      <c r="G162" s="15"/>
    </row>
    <row r="163" customFormat="false" ht="15" hidden="false" customHeight="false" outlineLevel="0" collapsed="false">
      <c r="A163" s="32"/>
      <c r="B163" s="3"/>
      <c r="C163" s="3"/>
      <c r="D163" s="27"/>
      <c r="E163" s="27"/>
      <c r="F163" s="33" t="str">
        <f aca="false">IF(OR(D163="",E163=""),"",D163/100*E163)</f>
        <v/>
      </c>
      <c r="G163" s="15"/>
    </row>
    <row r="164" customFormat="false" ht="15" hidden="false" customHeight="false" outlineLevel="0" collapsed="false">
      <c r="A164" s="32"/>
      <c r="B164" s="3"/>
      <c r="C164" s="3"/>
      <c r="D164" s="27"/>
      <c r="E164" s="27"/>
      <c r="F164" s="33" t="str">
        <f aca="false">IF(OR(D164="",E164=""),"",D164/100*E164)</f>
        <v/>
      </c>
      <c r="G164" s="15"/>
    </row>
    <row r="165" customFormat="false" ht="15" hidden="false" customHeight="false" outlineLevel="0" collapsed="false">
      <c r="A165" s="32"/>
      <c r="B165" s="3"/>
      <c r="C165" s="3"/>
      <c r="D165" s="27"/>
      <c r="E165" s="27"/>
      <c r="F165" s="33" t="str">
        <f aca="false">IF(OR(D165="",E165=""),"",D165/100*E165)</f>
        <v/>
      </c>
      <c r="G165" s="15"/>
    </row>
    <row r="166" customFormat="false" ht="15" hidden="false" customHeight="false" outlineLevel="0" collapsed="false">
      <c r="A166" s="32"/>
      <c r="B166" s="3"/>
      <c r="C166" s="3"/>
      <c r="D166" s="27"/>
      <c r="E166" s="27"/>
      <c r="F166" s="33" t="str">
        <f aca="false">IF(OR(D166="",E166=""),"",D166/100*E166)</f>
        <v/>
      </c>
      <c r="G166" s="15"/>
    </row>
    <row r="167" customFormat="false" ht="15" hidden="false" customHeight="false" outlineLevel="0" collapsed="false">
      <c r="A167" s="32"/>
      <c r="B167" s="3"/>
      <c r="C167" s="3"/>
      <c r="D167" s="27"/>
      <c r="E167" s="27"/>
      <c r="F167" s="33" t="str">
        <f aca="false">IF(OR(D167="",E167=""),"",D167/100*E167)</f>
        <v/>
      </c>
      <c r="G167" s="15"/>
    </row>
    <row r="168" customFormat="false" ht="15" hidden="false" customHeight="false" outlineLevel="0" collapsed="false">
      <c r="A168" s="32"/>
      <c r="B168" s="3"/>
      <c r="C168" s="3"/>
      <c r="D168" s="27"/>
      <c r="E168" s="27"/>
      <c r="F168" s="33" t="str">
        <f aca="false">IF(OR(D168="",E168=""),"",D168/100*E168)</f>
        <v/>
      </c>
      <c r="G168" s="15"/>
    </row>
    <row r="169" customFormat="false" ht="15" hidden="false" customHeight="false" outlineLevel="0" collapsed="false">
      <c r="A169" s="32"/>
      <c r="B169" s="3"/>
      <c r="C169" s="3"/>
      <c r="D169" s="27"/>
      <c r="E169" s="27"/>
      <c r="F169" s="33" t="str">
        <f aca="false">IF(OR(D169="",E169=""),"",D169/100*E169)</f>
        <v/>
      </c>
      <c r="G169" s="15"/>
    </row>
    <row r="170" customFormat="false" ht="15" hidden="false" customHeight="false" outlineLevel="0" collapsed="false">
      <c r="A170" s="32"/>
      <c r="B170" s="3"/>
      <c r="C170" s="3"/>
      <c r="D170" s="27"/>
      <c r="E170" s="27"/>
      <c r="F170" s="33" t="str">
        <f aca="false">IF(OR(D170="",E170=""),"",D170/100*E170)</f>
        <v/>
      </c>
      <c r="G170" s="15"/>
    </row>
    <row r="171" customFormat="false" ht="15" hidden="false" customHeight="false" outlineLevel="0" collapsed="false">
      <c r="A171" s="32"/>
      <c r="B171" s="3"/>
      <c r="C171" s="3"/>
      <c r="D171" s="27"/>
      <c r="E171" s="27"/>
      <c r="F171" s="33" t="str">
        <f aca="false">IF(OR(D171="",E171=""),"",D171/100*E171)</f>
        <v/>
      </c>
      <c r="G171" s="15"/>
    </row>
    <row r="172" customFormat="false" ht="15" hidden="false" customHeight="false" outlineLevel="0" collapsed="false">
      <c r="A172" s="32"/>
      <c r="B172" s="3"/>
      <c r="C172" s="3"/>
      <c r="D172" s="27"/>
      <c r="E172" s="27"/>
      <c r="F172" s="33" t="str">
        <f aca="false">IF(OR(D172="",E172=""),"",D172/100*E172)</f>
        <v/>
      </c>
      <c r="G172" s="15"/>
    </row>
    <row r="173" customFormat="false" ht="15" hidden="false" customHeight="false" outlineLevel="0" collapsed="false">
      <c r="A173" s="32"/>
      <c r="B173" s="3"/>
      <c r="C173" s="3"/>
      <c r="D173" s="27"/>
      <c r="E173" s="27"/>
      <c r="F173" s="33" t="str">
        <f aca="false">IF(OR(D173="",E173=""),"",D173/100*E173)</f>
        <v/>
      </c>
      <c r="G173" s="15"/>
    </row>
    <row r="174" customFormat="false" ht="15" hidden="false" customHeight="false" outlineLevel="0" collapsed="false">
      <c r="A174" s="32"/>
      <c r="B174" s="3"/>
      <c r="C174" s="3"/>
      <c r="D174" s="27"/>
      <c r="E174" s="27"/>
      <c r="F174" s="33" t="str">
        <f aca="false">IF(OR(D174="",E174=""),"",D174/100*E174)</f>
        <v/>
      </c>
      <c r="G174" s="15"/>
    </row>
    <row r="175" customFormat="false" ht="15" hidden="false" customHeight="false" outlineLevel="0" collapsed="false">
      <c r="A175" s="32"/>
      <c r="B175" s="3"/>
      <c r="C175" s="3"/>
      <c r="D175" s="27"/>
      <c r="E175" s="27"/>
      <c r="F175" s="33" t="str">
        <f aca="false">IF(OR(D175="",E175=""),"",D175/100*E175)</f>
        <v/>
      </c>
      <c r="G175" s="15"/>
    </row>
    <row r="176" customFormat="false" ht="15" hidden="false" customHeight="false" outlineLevel="0" collapsed="false">
      <c r="A176" s="32"/>
      <c r="B176" s="3"/>
      <c r="C176" s="3"/>
      <c r="D176" s="27"/>
      <c r="E176" s="27"/>
      <c r="F176" s="33" t="str">
        <f aca="false">IF(OR(D176="",E176=""),"",D176/100*E176)</f>
        <v/>
      </c>
      <c r="G176" s="15"/>
    </row>
    <row r="177" customFormat="false" ht="15" hidden="false" customHeight="false" outlineLevel="0" collapsed="false">
      <c r="A177" s="32"/>
      <c r="B177" s="3"/>
      <c r="C177" s="3"/>
      <c r="D177" s="27"/>
      <c r="E177" s="27"/>
      <c r="F177" s="33" t="str">
        <f aca="false">IF(OR(D177="",E177=""),"",D177/100*E177)</f>
        <v/>
      </c>
      <c r="G177" s="15"/>
    </row>
    <row r="178" customFormat="false" ht="15" hidden="false" customHeight="false" outlineLevel="0" collapsed="false">
      <c r="A178" s="32"/>
      <c r="B178" s="3"/>
      <c r="C178" s="3"/>
      <c r="D178" s="27"/>
      <c r="E178" s="27"/>
      <c r="F178" s="33" t="str">
        <f aca="false">IF(OR(D178="",E178=""),"",D178/100*E178)</f>
        <v/>
      </c>
      <c r="G178" s="15"/>
    </row>
    <row r="179" customFormat="false" ht="15" hidden="false" customHeight="false" outlineLevel="0" collapsed="false">
      <c r="A179" s="32"/>
      <c r="B179" s="3"/>
      <c r="C179" s="3"/>
      <c r="D179" s="27"/>
      <c r="E179" s="27"/>
      <c r="F179" s="33" t="str">
        <f aca="false">IF(OR(D179="",E179=""),"",D179/100*E179)</f>
        <v/>
      </c>
      <c r="G179" s="15"/>
    </row>
    <row r="180" customFormat="false" ht="15" hidden="false" customHeight="false" outlineLevel="0" collapsed="false">
      <c r="A180" s="32"/>
      <c r="B180" s="3"/>
      <c r="C180" s="3"/>
      <c r="D180" s="27"/>
      <c r="E180" s="27"/>
      <c r="F180" s="33" t="str">
        <f aca="false">IF(OR(D180="",E180=""),"",D180/100*E180)</f>
        <v/>
      </c>
      <c r="G180" s="15"/>
    </row>
    <row r="181" customFormat="false" ht="15" hidden="false" customHeight="false" outlineLevel="0" collapsed="false">
      <c r="A181" s="32"/>
      <c r="B181" s="3"/>
      <c r="C181" s="3"/>
      <c r="D181" s="27"/>
      <c r="E181" s="27"/>
      <c r="F181" s="33" t="str">
        <f aca="false">IF(OR(D181="",E181=""),"",D181/100*E181)</f>
        <v/>
      </c>
      <c r="G181" s="15"/>
    </row>
    <row r="182" customFormat="false" ht="15" hidden="false" customHeight="false" outlineLevel="0" collapsed="false">
      <c r="A182" s="32"/>
      <c r="B182" s="3"/>
      <c r="C182" s="3"/>
      <c r="D182" s="27"/>
      <c r="E182" s="27"/>
      <c r="F182" s="33" t="str">
        <f aca="false">IF(OR(D182="",E182=""),"",D182/100*E182)</f>
        <v/>
      </c>
      <c r="G182" s="15"/>
    </row>
    <row r="183" customFormat="false" ht="15" hidden="false" customHeight="false" outlineLevel="0" collapsed="false">
      <c r="A183" s="32"/>
      <c r="B183" s="3"/>
      <c r="C183" s="3"/>
      <c r="D183" s="27"/>
      <c r="E183" s="27"/>
      <c r="F183" s="33" t="str">
        <f aca="false">IF(OR(D183="",E183=""),"",D183/100*E183)</f>
        <v/>
      </c>
      <c r="G183" s="15"/>
    </row>
    <row r="184" customFormat="false" ht="15" hidden="false" customHeight="false" outlineLevel="0" collapsed="false">
      <c r="A184" s="32"/>
      <c r="B184" s="3"/>
      <c r="C184" s="3"/>
      <c r="D184" s="27"/>
      <c r="E184" s="27"/>
      <c r="F184" s="33" t="str">
        <f aca="false">IF(OR(D184="",E184=""),"",D184/100*E184)</f>
        <v/>
      </c>
      <c r="G184" s="15"/>
    </row>
    <row r="185" customFormat="false" ht="15" hidden="false" customHeight="false" outlineLevel="0" collapsed="false">
      <c r="A185" s="32"/>
      <c r="B185" s="3"/>
      <c r="C185" s="3"/>
      <c r="D185" s="27"/>
      <c r="E185" s="27"/>
      <c r="F185" s="33" t="str">
        <f aca="false">IF(OR(D185="",E185=""),"",D185/100*E185)</f>
        <v/>
      </c>
      <c r="G185" s="15"/>
    </row>
    <row r="186" customFormat="false" ht="15" hidden="false" customHeight="false" outlineLevel="0" collapsed="false">
      <c r="A186" s="32"/>
      <c r="B186" s="3"/>
      <c r="C186" s="3"/>
      <c r="D186" s="27"/>
      <c r="E186" s="27"/>
      <c r="F186" s="33" t="str">
        <f aca="false">IF(OR(D186="",E186=""),"",D186/100*E186)</f>
        <v/>
      </c>
      <c r="G186" s="15"/>
    </row>
    <row r="187" customFormat="false" ht="15" hidden="false" customHeight="false" outlineLevel="0" collapsed="false">
      <c r="A187" s="32"/>
      <c r="B187" s="3"/>
      <c r="C187" s="3"/>
      <c r="D187" s="27"/>
      <c r="E187" s="27"/>
      <c r="F187" s="33" t="str">
        <f aca="false">IF(OR(D187="",E187=""),"",D187/100*E187)</f>
        <v/>
      </c>
      <c r="G187" s="15"/>
    </row>
    <row r="188" customFormat="false" ht="15" hidden="false" customHeight="false" outlineLevel="0" collapsed="false">
      <c r="A188" s="32"/>
      <c r="B188" s="3"/>
      <c r="C188" s="3"/>
      <c r="D188" s="27"/>
      <c r="E188" s="27"/>
      <c r="F188" s="33" t="str">
        <f aca="false">IF(OR(D188="",E188=""),"",D188/100*E188)</f>
        <v/>
      </c>
      <c r="G188" s="15"/>
    </row>
    <row r="189" customFormat="false" ht="15" hidden="false" customHeight="false" outlineLevel="0" collapsed="false">
      <c r="A189" s="32"/>
      <c r="B189" s="3"/>
      <c r="C189" s="3"/>
      <c r="D189" s="27"/>
      <c r="E189" s="27"/>
      <c r="F189" s="33" t="str">
        <f aca="false">IF(OR(D189="",E189=""),"",D189/100*E189)</f>
        <v/>
      </c>
      <c r="G189" s="15"/>
    </row>
    <row r="190" customFormat="false" ht="15" hidden="false" customHeight="false" outlineLevel="0" collapsed="false">
      <c r="A190" s="32"/>
      <c r="B190" s="3"/>
      <c r="C190" s="3"/>
      <c r="D190" s="27"/>
      <c r="E190" s="27"/>
      <c r="F190" s="33" t="str">
        <f aca="false">IF(OR(D190="",E190=""),"",D190/100*E190)</f>
        <v/>
      </c>
      <c r="G190" s="15"/>
    </row>
    <row r="191" customFormat="false" ht="15" hidden="false" customHeight="false" outlineLevel="0" collapsed="false">
      <c r="A191" s="32"/>
      <c r="B191" s="3"/>
      <c r="C191" s="3"/>
      <c r="D191" s="27"/>
      <c r="E191" s="27"/>
      <c r="F191" s="33" t="str">
        <f aca="false">IF(OR(D191="",E191=""),"",D191/100*E191)</f>
        <v/>
      </c>
      <c r="G191" s="15"/>
    </row>
    <row r="192" customFormat="false" ht="15" hidden="false" customHeight="false" outlineLevel="0" collapsed="false">
      <c r="A192" s="32"/>
      <c r="B192" s="3"/>
      <c r="C192" s="3"/>
      <c r="D192" s="27"/>
      <c r="E192" s="27"/>
      <c r="F192" s="33" t="str">
        <f aca="false">IF(OR(D192="",E192=""),"",D192/100*E192)</f>
        <v/>
      </c>
      <c r="G192" s="15"/>
    </row>
    <row r="193" customFormat="false" ht="15" hidden="false" customHeight="false" outlineLevel="0" collapsed="false">
      <c r="A193" s="32"/>
      <c r="B193" s="3"/>
      <c r="C193" s="3"/>
      <c r="D193" s="27"/>
      <c r="E193" s="27"/>
      <c r="F193" s="33" t="str">
        <f aca="false">IF(OR(D193="",E193=""),"",D193/100*E193)</f>
        <v/>
      </c>
      <c r="G193" s="15"/>
    </row>
    <row r="194" customFormat="false" ht="15" hidden="false" customHeight="false" outlineLevel="0" collapsed="false">
      <c r="A194" s="32"/>
      <c r="B194" s="3"/>
      <c r="C194" s="3"/>
      <c r="D194" s="27"/>
      <c r="E194" s="27"/>
      <c r="F194" s="33" t="str">
        <f aca="false">IF(OR(D194="",E194=""),"",D194/100*E194)</f>
        <v/>
      </c>
      <c r="G194" s="15"/>
    </row>
    <row r="195" customFormat="false" ht="15" hidden="false" customHeight="false" outlineLevel="0" collapsed="false">
      <c r="A195" s="32"/>
      <c r="B195" s="3"/>
      <c r="C195" s="3"/>
      <c r="D195" s="27"/>
      <c r="E195" s="27"/>
      <c r="F195" s="33" t="str">
        <f aca="false">IF(OR(D195="",E195=""),"",D195/100*E195)</f>
        <v/>
      </c>
      <c r="G195" s="15"/>
    </row>
    <row r="196" customFormat="false" ht="15" hidden="false" customHeight="false" outlineLevel="0" collapsed="false">
      <c r="A196" s="32"/>
      <c r="B196" s="3"/>
      <c r="C196" s="3"/>
      <c r="D196" s="27"/>
      <c r="E196" s="27"/>
      <c r="F196" s="33" t="str">
        <f aca="false">IF(OR(D196="",E196=""),"",D196/100*E196)</f>
        <v/>
      </c>
      <c r="G196" s="15"/>
    </row>
    <row r="197" customFormat="false" ht="15" hidden="false" customHeight="false" outlineLevel="0" collapsed="false">
      <c r="A197" s="32"/>
      <c r="B197" s="3"/>
      <c r="C197" s="3"/>
      <c r="D197" s="27"/>
      <c r="E197" s="27"/>
      <c r="F197" s="33" t="str">
        <f aca="false">IF(OR(D197="",E197=""),"",D197/100*E197)</f>
        <v/>
      </c>
      <c r="G197" s="15"/>
    </row>
    <row r="198" customFormat="false" ht="15" hidden="false" customHeight="false" outlineLevel="0" collapsed="false">
      <c r="A198" s="32"/>
      <c r="B198" s="3"/>
      <c r="C198" s="3"/>
      <c r="D198" s="27"/>
      <c r="E198" s="27"/>
      <c r="F198" s="33" t="str">
        <f aca="false">IF(OR(D198="",E198=""),"",D198/100*E198)</f>
        <v/>
      </c>
      <c r="G198" s="15"/>
    </row>
    <row r="199" customFormat="false" ht="15" hidden="false" customHeight="false" outlineLevel="0" collapsed="false">
      <c r="A199" s="32"/>
      <c r="B199" s="3"/>
      <c r="C199" s="3"/>
      <c r="D199" s="27"/>
      <c r="E199" s="27"/>
      <c r="F199" s="33" t="str">
        <f aca="false">IF(OR(D199="",E199=""),"",D199/100*E199)</f>
        <v/>
      </c>
      <c r="G199" s="15"/>
    </row>
    <row r="200" customFormat="false" ht="15" hidden="false" customHeight="false" outlineLevel="0" collapsed="false">
      <c r="A200" s="32"/>
      <c r="B200" s="3"/>
      <c r="C200" s="3"/>
      <c r="D200" s="27"/>
      <c r="E200" s="27"/>
      <c r="F200" s="33" t="str">
        <f aca="false">IF(OR(D200="",E200=""),"",D200/100*E200)</f>
        <v/>
      </c>
      <c r="G200" s="15"/>
    </row>
    <row r="201" customFormat="false" ht="15" hidden="false" customHeight="false" outlineLevel="0" collapsed="false">
      <c r="A201" s="32"/>
      <c r="B201" s="3"/>
      <c r="C201" s="3"/>
      <c r="D201" s="27"/>
      <c r="E201" s="27"/>
      <c r="F201" s="33" t="str">
        <f aca="false">IF(OR(D201="",E201=""),"",D201/100*E201)</f>
        <v/>
      </c>
      <c r="G201" s="15"/>
    </row>
    <row r="202" customFormat="false" ht="15" hidden="false" customHeight="false" outlineLevel="0" collapsed="false">
      <c r="A202" s="32"/>
      <c r="B202" s="3"/>
      <c r="C202" s="3"/>
      <c r="D202" s="27"/>
      <c r="E202" s="27"/>
      <c r="F202" s="33" t="str">
        <f aca="false">IF(OR(D202="",E202=""),"",D202/100*E202)</f>
        <v/>
      </c>
      <c r="G202" s="15"/>
    </row>
    <row r="203" customFormat="false" ht="15" hidden="false" customHeight="false" outlineLevel="0" collapsed="false">
      <c r="A203" s="32"/>
      <c r="B203" s="3"/>
      <c r="C203" s="3"/>
      <c r="D203" s="27"/>
      <c r="E203" s="27"/>
      <c r="F203" s="33" t="str">
        <f aca="false">IF(OR(D203="",E203=""),"",D203/100*E203)</f>
        <v/>
      </c>
      <c r="G203" s="15"/>
    </row>
    <row r="204" customFormat="false" ht="15" hidden="false" customHeight="false" outlineLevel="0" collapsed="false">
      <c r="A204" s="32"/>
      <c r="B204" s="3"/>
      <c r="C204" s="3"/>
      <c r="D204" s="27"/>
      <c r="E204" s="27"/>
      <c r="F204" s="33" t="str">
        <f aca="false">IF(OR(D204="",E204=""),"",D204/100*E204)</f>
        <v/>
      </c>
      <c r="G204" s="15"/>
    </row>
    <row r="205" customFormat="false" ht="15" hidden="false" customHeight="false" outlineLevel="0" collapsed="false">
      <c r="A205" s="32"/>
      <c r="B205" s="3"/>
      <c r="C205" s="3"/>
      <c r="D205" s="27"/>
      <c r="E205" s="27"/>
      <c r="F205" s="33" t="str">
        <f aca="false">IF(OR(D205="",E205=""),"",D205/100*E205)</f>
        <v/>
      </c>
      <c r="G205" s="15"/>
    </row>
    <row r="206" customFormat="false" ht="15" hidden="false" customHeight="false" outlineLevel="0" collapsed="false">
      <c r="A206" s="32"/>
      <c r="B206" s="3"/>
      <c r="C206" s="3"/>
      <c r="D206" s="27"/>
      <c r="E206" s="27"/>
      <c r="F206" s="33" t="str">
        <f aca="false">IF(OR(D206="",E206=""),"",D206/100*E206)</f>
        <v/>
      </c>
      <c r="G206" s="15"/>
    </row>
    <row r="207" customFormat="false" ht="15" hidden="false" customHeight="false" outlineLevel="0" collapsed="false">
      <c r="A207" s="32"/>
      <c r="B207" s="3"/>
      <c r="C207" s="3"/>
      <c r="D207" s="27"/>
      <c r="E207" s="27"/>
      <c r="F207" s="33" t="str">
        <f aca="false">IF(OR(D207="",E207=""),"",D207/100*E207)</f>
        <v/>
      </c>
      <c r="G207" s="15"/>
    </row>
    <row r="208" customFormat="false" ht="15" hidden="false" customHeight="false" outlineLevel="0" collapsed="false">
      <c r="A208" s="32"/>
      <c r="B208" s="3"/>
      <c r="C208" s="3"/>
      <c r="D208" s="27"/>
      <c r="E208" s="27"/>
      <c r="F208" s="33" t="str">
        <f aca="false">IF(OR(D208="",E208=""),"",D208/100*E208)</f>
        <v/>
      </c>
      <c r="G208" s="15"/>
    </row>
    <row r="209" customFormat="false" ht="15" hidden="false" customHeight="false" outlineLevel="0" collapsed="false">
      <c r="A209" s="32"/>
      <c r="B209" s="3"/>
      <c r="C209" s="3"/>
      <c r="D209" s="27"/>
      <c r="E209" s="27"/>
      <c r="F209" s="33" t="str">
        <f aca="false">IF(OR(D209="",E209=""),"",D209/100*E209)</f>
        <v/>
      </c>
      <c r="G209" s="15"/>
    </row>
    <row r="210" customFormat="false" ht="15" hidden="false" customHeight="false" outlineLevel="0" collapsed="false">
      <c r="A210" s="32"/>
      <c r="B210" s="3"/>
      <c r="C210" s="3"/>
      <c r="D210" s="27"/>
      <c r="E210" s="27"/>
      <c r="F210" s="33" t="str">
        <f aca="false">IF(OR(D210="",E210=""),"",D210/100*E210)</f>
        <v/>
      </c>
      <c r="G210" s="15"/>
    </row>
  </sheetData>
  <dataValidations count="2">
    <dataValidation allowBlank="true" errorStyle="stop" operator="between" showDropDown="false" showErrorMessage="false" showInputMessage="false" sqref="B11:B210" type="list">
      <formula1>'Crop Data'!$A$5:$A$40</formula1>
      <formula2>0</formula2>
    </dataValidation>
    <dataValidation allowBlank="true" errorStyle="stop" operator="between" showDropDown="false" showErrorMessage="false" showInputMessage="false" sqref="C11:C210" type="list">
      <formula1>"Sow,Harvest,Problem,Note"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18"/>
    <col collapsed="false" customWidth="true" hidden="false" outlineLevel="0" max="4" min="4" style="0" width="12"/>
    <col collapsed="false" customWidth="true" hidden="false" outlineLevel="0" max="5" min="5" style="0" width="22"/>
  </cols>
  <sheetData>
    <row r="1" customFormat="false" ht="19.7" hidden="false" customHeight="false" outlineLevel="0" collapsed="false">
      <c r="A1" s="14" t="s">
        <v>127</v>
      </c>
    </row>
    <row r="2" customFormat="false" ht="15" hidden="false" customHeight="false" outlineLevel="0" collapsed="false">
      <c r="A2" s="2" t="s">
        <v>128</v>
      </c>
    </row>
    <row r="3" customFormat="false" ht="15" hidden="false" customHeight="false" outlineLevel="0" collapsed="false">
      <c r="A3" s="21" t="s">
        <v>129</v>
      </c>
      <c r="B3" s="23" t="n">
        <v>6</v>
      </c>
      <c r="C3" s="2" t="s">
        <v>130</v>
      </c>
    </row>
    <row r="4" customFormat="false" ht="15" hidden="false" customHeight="false" outlineLevel="0" collapsed="false">
      <c r="A4" s="21" t="s">
        <v>131</v>
      </c>
      <c r="B4" s="23" t="n">
        <v>3</v>
      </c>
    </row>
    <row r="5" customFormat="false" ht="15" hidden="false" customHeight="false" outlineLevel="0" collapsed="false">
      <c r="A5" s="5" t="s">
        <v>101</v>
      </c>
      <c r="B5" s="5" t="s">
        <v>132</v>
      </c>
      <c r="C5" s="5" t="s">
        <v>121</v>
      </c>
      <c r="D5" s="5" t="s">
        <v>123</v>
      </c>
      <c r="E5" s="5" t="s">
        <v>133</v>
      </c>
    </row>
    <row r="6" customFormat="false" ht="15" hidden="false" customHeight="false" outlineLevel="0" collapsed="false">
      <c r="A6" s="10" t="str">
        <f aca="false">IF('H+A Dish Map'!C7="","",'H+A Dish Map'!C7)</f>
        <v>Methi</v>
      </c>
      <c r="B6" s="24" t="n">
        <f aca="false">IF(A6="","",COUNTIFS('I 90-Day Log'!$B$11:$B$210,A6,'I 90-Day Log'!$C$11:$C$210,"Harvest"))</f>
        <v>0</v>
      </c>
      <c r="C6" s="26" t="n">
        <f aca="false">IF(A6="","",SUMIFS('I 90-Day Log'!$D$11:$D$210,'I 90-Day Log'!$B$11:$B$210,A6,'I 90-Day Log'!$C$11:$C$210,"Harvest"))</f>
        <v>0</v>
      </c>
      <c r="D6" s="26" t="n">
        <f aca="false">IF(A6="","",SUMIFS('I 90-Day Log'!$F$11:$F$210,'I 90-Day Log'!$B$11:$B$210,A6,'I 90-Day Log'!$C$11:$C$210,"Harvest"))</f>
        <v>0</v>
      </c>
      <c r="E6" s="10" t="str">
        <f aca="false">IF(A6="","",IF(SUM($B$6:$B$15)=0,"Log harvests first",IF(B6&gt;=$B$3,"Keep",IF(B6&gt;=$B$4,"Review","Swap"))))</f>
        <v>Log harvests first</v>
      </c>
    </row>
    <row r="7" customFormat="false" ht="15" hidden="false" customHeight="false" outlineLevel="0" collapsed="false">
      <c r="A7" s="10" t="str">
        <f aca="false">IF('H+A Dish Map'!C8="","",'H+A Dish Map'!C8)</f>
        <v>Coriander</v>
      </c>
      <c r="B7" s="24" t="n">
        <f aca="false">IF(A7="","",COUNTIFS('I 90-Day Log'!$B$11:$B$210,A7,'I 90-Day Log'!$C$11:$C$210,"Harvest"))</f>
        <v>0</v>
      </c>
      <c r="C7" s="26" t="n">
        <f aca="false">IF(A7="","",SUMIFS('I 90-Day Log'!$D$11:$D$210,'I 90-Day Log'!$B$11:$B$210,A7,'I 90-Day Log'!$C$11:$C$210,"Harvest"))</f>
        <v>0</v>
      </c>
      <c r="D7" s="26" t="n">
        <f aca="false">IF(A7="","",SUMIFS('I 90-Day Log'!$F$11:$F$210,'I 90-Day Log'!$B$11:$B$210,A7,'I 90-Day Log'!$C$11:$C$210,"Harvest"))</f>
        <v>0</v>
      </c>
      <c r="E7" s="10" t="str">
        <f aca="false">IF(A7="","",IF(SUM($B$6:$B$15)=0,"Log harvests first",IF(B7&gt;=$B$3,"Keep",IF(B7&gt;=$B$4,"Review","Swap"))))</f>
        <v>Log harvests first</v>
      </c>
    </row>
    <row r="8" customFormat="false" ht="15" hidden="false" customHeight="false" outlineLevel="0" collapsed="false">
      <c r="A8" s="10" t="str">
        <f aca="false">IF('H+A Dish Map'!C9="","",'H+A Dish Map'!C9)</f>
        <v>Mint</v>
      </c>
      <c r="B8" s="24" t="n">
        <f aca="false">IF(A8="","",COUNTIFS('I 90-Day Log'!$B$11:$B$210,A8,'I 90-Day Log'!$C$11:$C$210,"Harvest"))</f>
        <v>0</v>
      </c>
      <c r="C8" s="26" t="n">
        <f aca="false">IF(A8="","",SUMIFS('I 90-Day Log'!$D$11:$D$210,'I 90-Day Log'!$B$11:$B$210,A8,'I 90-Day Log'!$C$11:$C$210,"Harvest"))</f>
        <v>0</v>
      </c>
      <c r="D8" s="26" t="n">
        <f aca="false">IF(A8="","",SUMIFS('I 90-Day Log'!$F$11:$F$210,'I 90-Day Log'!$B$11:$B$210,A8,'I 90-Day Log'!$C$11:$C$210,"Harvest"))</f>
        <v>0</v>
      </c>
      <c r="E8" s="10" t="str">
        <f aca="false">IF(A8="","",IF(SUM($B$6:$B$15)=0,"Log harvests first",IF(B8&gt;=$B$3,"Keep",IF(B8&gt;=$B$4,"Review","Swap"))))</f>
        <v>Log harvests first</v>
      </c>
    </row>
    <row r="9" customFormat="false" ht="15" hidden="false" customHeight="false" outlineLevel="0" collapsed="false">
      <c r="A9" s="10" t="str">
        <f aca="false">IF('H+A Dish Map'!C10="","",'H+A Dish Map'!C10)</f>
        <v>Palak (spinach)</v>
      </c>
      <c r="B9" s="24" t="n">
        <f aca="false">IF(A9="","",COUNTIFS('I 90-Day Log'!$B$11:$B$210,A9,'I 90-Day Log'!$C$11:$C$210,"Harvest"))</f>
        <v>0</v>
      </c>
      <c r="C9" s="26" t="n">
        <f aca="false">IF(A9="","",SUMIFS('I 90-Day Log'!$D$11:$D$210,'I 90-Day Log'!$B$11:$B$210,A9,'I 90-Day Log'!$C$11:$C$210,"Harvest"))</f>
        <v>0</v>
      </c>
      <c r="D9" s="26" t="n">
        <f aca="false">IF(A9="","",SUMIFS('I 90-Day Log'!$F$11:$F$210,'I 90-Day Log'!$B$11:$B$210,A9,'I 90-Day Log'!$C$11:$C$210,"Harvest"))</f>
        <v>0</v>
      </c>
      <c r="E9" s="10" t="str">
        <f aca="false">IF(A9="","",IF(SUM($B$6:$B$15)=0,"Log harvests first",IF(B9&gt;=$B$3,"Keep",IF(B9&gt;=$B$4,"Review","Swap"))))</f>
        <v>Log harvests first</v>
      </c>
    </row>
    <row r="10" customFormat="false" ht="15" hidden="false" customHeight="false" outlineLevel="0" collapsed="false">
      <c r="A10" s="10" t="str">
        <f aca="false">IF('H+A Dish Map'!C11="","",'H+A Dish Map'!C11)</f>
        <v>Microgreens: radish</v>
      </c>
      <c r="B10" s="24" t="n">
        <f aca="false">IF(A10="","",COUNTIFS('I 90-Day Log'!$B$11:$B$210,A10,'I 90-Day Log'!$C$11:$C$210,"Harvest"))</f>
        <v>0</v>
      </c>
      <c r="C10" s="26" t="n">
        <f aca="false">IF(A10="","",SUMIFS('I 90-Day Log'!$D$11:$D$210,'I 90-Day Log'!$B$11:$B$210,A10,'I 90-Day Log'!$C$11:$C$210,"Harvest"))</f>
        <v>0</v>
      </c>
      <c r="D10" s="26" t="n">
        <f aca="false">IF(A10="","",SUMIFS('I 90-Day Log'!$F$11:$F$210,'I 90-Day Log'!$B$11:$B$210,A10,'I 90-Day Log'!$C$11:$C$210,"Harvest"))</f>
        <v>0</v>
      </c>
      <c r="E10" s="10" t="str">
        <f aca="false">IF(A10="","",IF(SUM($B$6:$B$15)=0,"Log harvests first",IF(B10&gt;=$B$3,"Keep",IF(B10&gt;=$B$4,"Review","Swap"))))</f>
        <v>Log harvests first</v>
      </c>
    </row>
    <row r="11" customFormat="false" ht="15" hidden="false" customHeight="false" outlineLevel="0" collapsed="false">
      <c r="A11" s="10" t="str">
        <f aca="false">IF('H+A Dish Map'!C12="","",'H+A Dish Map'!C12)</f>
        <v/>
      </c>
      <c r="B11" s="24" t="str">
        <f aca="false">IF(A11="","",COUNTIFS('I 90-Day Log'!$B$11:$B$210,A11,'I 90-Day Log'!$C$11:$C$210,"Harvest"))</f>
        <v/>
      </c>
      <c r="C11" s="26" t="str">
        <f aca="false">IF(A11="","",SUMIFS('I 90-Day Log'!$D$11:$D$210,'I 90-Day Log'!$B$11:$B$210,A11,'I 90-Day Log'!$C$11:$C$210,"Harvest"))</f>
        <v/>
      </c>
      <c r="D11" s="26" t="str">
        <f aca="false">IF(A11="","",SUMIFS('I 90-Day Log'!$F$11:$F$210,'I 90-Day Log'!$B$11:$B$210,A11,'I 90-Day Log'!$C$11:$C$210,"Harvest"))</f>
        <v/>
      </c>
      <c r="E11" s="10" t="str">
        <f aca="false">IF(A11="","",IF(SUM($B$6:$B$15)=0,"Log harvests first",IF(B11&gt;=$B$3,"Keep",IF(B11&gt;=$B$4,"Review","Swap"))))</f>
        <v/>
      </c>
    </row>
    <row r="12" customFormat="false" ht="15" hidden="false" customHeight="false" outlineLevel="0" collapsed="false">
      <c r="A12" s="10" t="str">
        <f aca="false">IF('H+A Dish Map'!C13="","",'H+A Dish Map'!C13)</f>
        <v/>
      </c>
      <c r="B12" s="24" t="str">
        <f aca="false">IF(A12="","",COUNTIFS('I 90-Day Log'!$B$11:$B$210,A12,'I 90-Day Log'!$C$11:$C$210,"Harvest"))</f>
        <v/>
      </c>
      <c r="C12" s="26" t="str">
        <f aca="false">IF(A12="","",SUMIFS('I 90-Day Log'!$D$11:$D$210,'I 90-Day Log'!$B$11:$B$210,A12,'I 90-Day Log'!$C$11:$C$210,"Harvest"))</f>
        <v/>
      </c>
      <c r="D12" s="26" t="str">
        <f aca="false">IF(A12="","",SUMIFS('I 90-Day Log'!$F$11:$F$210,'I 90-Day Log'!$B$11:$B$210,A12,'I 90-Day Log'!$C$11:$C$210,"Harvest"))</f>
        <v/>
      </c>
      <c r="E12" s="10" t="str">
        <f aca="false">IF(A12="","",IF(SUM($B$6:$B$15)=0,"Log harvests first",IF(B12&gt;=$B$3,"Keep",IF(B12&gt;=$B$4,"Review","Swap"))))</f>
        <v/>
      </c>
    </row>
    <row r="13" customFormat="false" ht="15" hidden="false" customHeight="false" outlineLevel="0" collapsed="false">
      <c r="A13" s="10" t="str">
        <f aca="false">IF('H+A Dish Map'!C14="","",'H+A Dish Map'!C14)</f>
        <v/>
      </c>
      <c r="B13" s="24" t="str">
        <f aca="false">IF(A13="","",COUNTIFS('I 90-Day Log'!$B$11:$B$210,A13,'I 90-Day Log'!$C$11:$C$210,"Harvest"))</f>
        <v/>
      </c>
      <c r="C13" s="26" t="str">
        <f aca="false">IF(A13="","",SUMIFS('I 90-Day Log'!$D$11:$D$210,'I 90-Day Log'!$B$11:$B$210,A13,'I 90-Day Log'!$C$11:$C$210,"Harvest"))</f>
        <v/>
      </c>
      <c r="D13" s="26" t="str">
        <f aca="false">IF(A13="","",SUMIFS('I 90-Day Log'!$F$11:$F$210,'I 90-Day Log'!$B$11:$B$210,A13,'I 90-Day Log'!$C$11:$C$210,"Harvest"))</f>
        <v/>
      </c>
      <c r="E13" s="10" t="str">
        <f aca="false">IF(A13="","",IF(SUM($B$6:$B$15)=0,"Log harvests first",IF(B13&gt;=$B$3,"Keep",IF(B13&gt;=$B$4,"Review","Swap"))))</f>
        <v/>
      </c>
    </row>
    <row r="14" customFormat="false" ht="15" hidden="false" customHeight="false" outlineLevel="0" collapsed="false">
      <c r="A14" s="10" t="str">
        <f aca="false">IF('H+A Dish Map'!C15="","",'H+A Dish Map'!C15)</f>
        <v/>
      </c>
      <c r="B14" s="24" t="str">
        <f aca="false">IF(A14="","",COUNTIFS('I 90-Day Log'!$B$11:$B$210,A14,'I 90-Day Log'!$C$11:$C$210,"Harvest"))</f>
        <v/>
      </c>
      <c r="C14" s="26" t="str">
        <f aca="false">IF(A14="","",SUMIFS('I 90-Day Log'!$D$11:$D$210,'I 90-Day Log'!$B$11:$B$210,A14,'I 90-Day Log'!$C$11:$C$210,"Harvest"))</f>
        <v/>
      </c>
      <c r="D14" s="26" t="str">
        <f aca="false">IF(A14="","",SUMIFS('I 90-Day Log'!$F$11:$F$210,'I 90-Day Log'!$B$11:$B$210,A14,'I 90-Day Log'!$C$11:$C$210,"Harvest"))</f>
        <v/>
      </c>
      <c r="E14" s="10" t="str">
        <f aca="false">IF(A14="","",IF(SUM($B$6:$B$15)=0,"Log harvests first",IF(B14&gt;=$B$3,"Keep",IF(B14&gt;=$B$4,"Review","Swap"))))</f>
        <v/>
      </c>
    </row>
    <row r="15" customFormat="false" ht="15" hidden="false" customHeight="false" outlineLevel="0" collapsed="false">
      <c r="A15" s="10" t="str">
        <f aca="false">IF('H+A Dish Map'!C16="","",'H+A Dish Map'!C16)</f>
        <v/>
      </c>
      <c r="B15" s="24" t="str">
        <f aca="false">IF(A15="","",COUNTIFS('I 90-Day Log'!$B$11:$B$210,A15,'I 90-Day Log'!$C$11:$C$210,"Harvest"))</f>
        <v/>
      </c>
      <c r="C15" s="26" t="str">
        <f aca="false">IF(A15="","",SUMIFS('I 90-Day Log'!$D$11:$D$210,'I 90-Day Log'!$B$11:$B$210,A15,'I 90-Day Log'!$C$11:$C$210,"Harvest"))</f>
        <v/>
      </c>
      <c r="D15" s="26" t="str">
        <f aca="false">IF(A15="","",SUMIFS('I 90-Day Log'!$F$11:$F$210,'I 90-Day Log'!$B$11:$B$210,A15,'I 90-Day Log'!$C$11:$C$210,"Harvest"))</f>
        <v/>
      </c>
      <c r="E15" s="10" t="str">
        <f aca="false">IF(A15="","",IF(SUM($B$6:$B$15)=0,"Log harvests first",IF(B15&gt;=$B$3,"Keep",IF(B15&gt;=$B$4,"Review","Swap"))))</f>
        <v/>
      </c>
    </row>
    <row r="17" customFormat="false" ht="15" hidden="false" customHeight="false" outlineLevel="0" collapsed="false">
      <c r="A17" s="2" t="s">
        <v>134</v>
      </c>
    </row>
  </sheetData>
  <conditionalFormatting sqref="E6:E15">
    <cfRule type="expression" priority="2" aboveAverage="0" equalAverage="0" bottom="0" percent="0" rank="0" text="" dxfId="2">
      <formula>E6="Keep"</formula>
    </cfRule>
    <cfRule type="expression" priority="3" aboveAverage="0" equalAverage="0" bottom="0" percent="0" rank="0" text="" dxfId="1">
      <formula>E6="Review"</formula>
    </cfRule>
    <cfRule type="expression" priority="4" aboveAverage="0" equalAverage="0" bottom="0" percent="0" rank="0" text="" dxfId="3">
      <formula>E6="Swap"</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14"/>
    <col collapsed="false" customWidth="true" hidden="false" outlineLevel="0" max="4" min="4" style="0" width="22"/>
    <col collapsed="false" customWidth="true" hidden="false" outlineLevel="0" max="5" min="5" style="0" width="30"/>
    <col collapsed="false" customWidth="true" hidden="false" outlineLevel="0" max="6" min="6" style="0" width="46"/>
    <col collapsed="false" customWidth="true" hidden="false" outlineLevel="0" max="7" min="7" style="0" width="3"/>
    <col collapsed="false" customWidth="true" hidden="false" outlineLevel="0" max="8" min="8" style="0" width="14"/>
    <col collapsed="false" customWidth="true" hidden="false" outlineLevel="0" max="9" min="9" style="0" width="7"/>
    <col collapsed="false" customWidth="true" hidden="false" outlineLevel="0" max="10" min="10" style="0" width="16"/>
    <col collapsed="false" customWidth="true" hidden="false" outlineLevel="0" max="11" min="11" style="0" width="60"/>
  </cols>
  <sheetData>
    <row r="1" customFormat="false" ht="19.7" hidden="false" customHeight="false" outlineLevel="0" collapsed="false">
      <c r="A1" s="14" t="s">
        <v>135</v>
      </c>
    </row>
    <row r="2" customFormat="false" ht="15" hidden="false" customHeight="false" outlineLevel="0" collapsed="false">
      <c r="A2" s="2" t="s">
        <v>136</v>
      </c>
    </row>
    <row r="4" customFormat="false" ht="30" hidden="false" customHeight="true" outlineLevel="0" collapsed="false">
      <c r="A4" s="5" t="s">
        <v>101</v>
      </c>
      <c r="B4" s="5" t="s">
        <v>137</v>
      </c>
      <c r="C4" s="5" t="s">
        <v>77</v>
      </c>
      <c r="D4" s="5" t="s">
        <v>76</v>
      </c>
      <c r="E4" s="5" t="s">
        <v>138</v>
      </c>
      <c r="F4" s="5" t="s">
        <v>52</v>
      </c>
      <c r="H4" s="5" t="s">
        <v>50</v>
      </c>
      <c r="I4" s="5" t="s">
        <v>139</v>
      </c>
      <c r="J4" s="5" t="s">
        <v>140</v>
      </c>
      <c r="K4" s="5" t="s">
        <v>141</v>
      </c>
    </row>
    <row r="5" customFormat="false" ht="27.75" hidden="false" customHeight="true" outlineLevel="0" collapsed="false">
      <c r="A5" s="15" t="s">
        <v>80</v>
      </c>
      <c r="B5" s="15" t="s">
        <v>64</v>
      </c>
      <c r="C5" s="15" t="n">
        <v>25</v>
      </c>
      <c r="D5" s="15" t="s">
        <v>142</v>
      </c>
      <c r="E5" s="15" t="s">
        <v>143</v>
      </c>
      <c r="F5" s="15" t="s">
        <v>144</v>
      </c>
      <c r="H5" s="15" t="s">
        <v>64</v>
      </c>
      <c r="I5" s="15" t="n">
        <v>1</v>
      </c>
      <c r="J5" s="15" t="s">
        <v>145</v>
      </c>
      <c r="K5" s="15" t="s">
        <v>146</v>
      </c>
    </row>
    <row r="6" customFormat="false" ht="27.75" hidden="false" customHeight="true" outlineLevel="0" collapsed="false">
      <c r="A6" s="15" t="s">
        <v>82</v>
      </c>
      <c r="B6" s="15" t="s">
        <v>64</v>
      </c>
      <c r="C6" s="15" t="n">
        <v>35</v>
      </c>
      <c r="D6" s="15" t="s">
        <v>142</v>
      </c>
      <c r="E6" s="15" t="s">
        <v>147</v>
      </c>
      <c r="F6" s="15" t="s">
        <v>148</v>
      </c>
      <c r="H6" s="15" t="s">
        <v>55</v>
      </c>
      <c r="I6" s="15" t="n">
        <v>2</v>
      </c>
      <c r="J6" s="15" t="s">
        <v>149</v>
      </c>
      <c r="K6" s="15" t="s">
        <v>150</v>
      </c>
    </row>
    <row r="7" customFormat="false" ht="27.75" hidden="false" customHeight="true" outlineLevel="0" collapsed="false">
      <c r="A7" s="15" t="s">
        <v>84</v>
      </c>
      <c r="B7" s="15" t="s">
        <v>64</v>
      </c>
      <c r="C7" s="15" t="n">
        <v>21</v>
      </c>
      <c r="D7" s="15" t="s">
        <v>151</v>
      </c>
      <c r="E7" s="15" t="s">
        <v>152</v>
      </c>
      <c r="F7" s="15" t="s">
        <v>153</v>
      </c>
      <c r="H7" s="15" t="s">
        <v>154</v>
      </c>
      <c r="I7" s="15" t="n">
        <v>3</v>
      </c>
      <c r="J7" s="15" t="s">
        <v>155</v>
      </c>
      <c r="K7" s="15" t="s">
        <v>156</v>
      </c>
    </row>
    <row r="8" customFormat="false" ht="27.75" hidden="false" customHeight="true" outlineLevel="0" collapsed="false">
      <c r="A8" s="15" t="s">
        <v>87</v>
      </c>
      <c r="B8" s="15" t="s">
        <v>55</v>
      </c>
      <c r="C8" s="15" t="n">
        <v>35</v>
      </c>
      <c r="D8" s="15" t="s">
        <v>142</v>
      </c>
      <c r="E8" s="15" t="s">
        <v>157</v>
      </c>
      <c r="F8" s="15" t="s">
        <v>158</v>
      </c>
    </row>
    <row r="9" customFormat="false" ht="27.75" hidden="false" customHeight="true" outlineLevel="0" collapsed="false">
      <c r="A9" s="15" t="s">
        <v>159</v>
      </c>
      <c r="B9" s="15" t="s">
        <v>55</v>
      </c>
      <c r="C9" s="15" t="n">
        <v>40</v>
      </c>
      <c r="D9" s="15" t="s">
        <v>160</v>
      </c>
      <c r="E9" s="15" t="s">
        <v>161</v>
      </c>
      <c r="F9" s="15" t="s">
        <v>162</v>
      </c>
      <c r="H9" s="34" t="s">
        <v>163</v>
      </c>
      <c r="I9" s="34"/>
      <c r="J9" s="34"/>
      <c r="K9" s="34"/>
    </row>
    <row r="10" customFormat="false" ht="27.75" hidden="false" customHeight="true" outlineLevel="0" collapsed="false">
      <c r="A10" s="15" t="s">
        <v>164</v>
      </c>
      <c r="B10" s="15" t="s">
        <v>55</v>
      </c>
      <c r="C10" s="15" t="n">
        <v>35</v>
      </c>
      <c r="D10" s="15" t="s">
        <v>142</v>
      </c>
      <c r="E10" s="15" t="s">
        <v>165</v>
      </c>
      <c r="F10" s="15" t="s">
        <v>166</v>
      </c>
      <c r="H10" s="34"/>
      <c r="I10" s="34"/>
      <c r="J10" s="34"/>
      <c r="K10" s="34"/>
    </row>
    <row r="11" customFormat="false" ht="27.75" hidden="false" customHeight="true" outlineLevel="0" collapsed="false">
      <c r="A11" s="15" t="s">
        <v>167</v>
      </c>
      <c r="B11" s="15" t="s">
        <v>55</v>
      </c>
      <c r="C11" s="15" t="n">
        <v>30</v>
      </c>
      <c r="D11" s="15" t="s">
        <v>142</v>
      </c>
      <c r="E11" s="15" t="s">
        <v>168</v>
      </c>
      <c r="F11" s="15" t="s">
        <v>169</v>
      </c>
      <c r="H11" s="34"/>
      <c r="I11" s="34"/>
      <c r="J11" s="34"/>
      <c r="K11" s="34"/>
    </row>
    <row r="12" customFormat="false" ht="27.75" hidden="false" customHeight="true" outlineLevel="0" collapsed="false">
      <c r="A12" s="15" t="s">
        <v>170</v>
      </c>
      <c r="B12" s="15" t="s">
        <v>55</v>
      </c>
      <c r="C12" s="15" t="n">
        <v>30</v>
      </c>
      <c r="D12" s="15" t="s">
        <v>171</v>
      </c>
      <c r="E12" s="15" t="s">
        <v>172</v>
      </c>
      <c r="F12" s="15" t="s">
        <v>173</v>
      </c>
    </row>
    <row r="13" customFormat="false" ht="27.75" hidden="false" customHeight="true" outlineLevel="0" collapsed="false">
      <c r="A13" s="15" t="s">
        <v>174</v>
      </c>
      <c r="B13" s="15" t="s">
        <v>55</v>
      </c>
      <c r="C13" s="15"/>
      <c r="D13" s="15" t="s">
        <v>175</v>
      </c>
      <c r="E13" s="15" t="s">
        <v>176</v>
      </c>
      <c r="F13" s="15" t="s">
        <v>177</v>
      </c>
    </row>
    <row r="14" customFormat="false" ht="27.75" hidden="false" customHeight="true" outlineLevel="0" collapsed="false">
      <c r="A14" s="15" t="s">
        <v>178</v>
      </c>
      <c r="B14" s="15" t="s">
        <v>154</v>
      </c>
      <c r="C14" s="15" t="n">
        <v>85</v>
      </c>
      <c r="D14" s="15" t="s">
        <v>179</v>
      </c>
      <c r="E14" s="15" t="s">
        <v>180</v>
      </c>
      <c r="F14" s="15" t="s">
        <v>181</v>
      </c>
    </row>
    <row r="15" customFormat="false" ht="27.75" hidden="false" customHeight="true" outlineLevel="0" collapsed="false">
      <c r="A15" s="15" t="s">
        <v>182</v>
      </c>
      <c r="B15" s="15" t="s">
        <v>154</v>
      </c>
      <c r="C15" s="15" t="n">
        <v>55</v>
      </c>
      <c r="D15" s="15" t="s">
        <v>183</v>
      </c>
      <c r="E15" s="15" t="s">
        <v>184</v>
      </c>
      <c r="F15" s="15" t="s">
        <v>185</v>
      </c>
    </row>
    <row r="16" customFormat="false" ht="27.75" hidden="false" customHeight="true" outlineLevel="0" collapsed="false">
      <c r="A16" s="15" t="s">
        <v>186</v>
      </c>
      <c r="B16" s="15" t="s">
        <v>154</v>
      </c>
      <c r="C16" s="15" t="n">
        <v>70</v>
      </c>
      <c r="D16" s="15" t="s">
        <v>187</v>
      </c>
      <c r="E16" s="15" t="s">
        <v>188</v>
      </c>
      <c r="F16" s="15" t="s">
        <v>189</v>
      </c>
    </row>
    <row r="17" customFormat="false" ht="27.75" hidden="false" customHeight="true" outlineLevel="0" collapsed="false">
      <c r="A17" s="15" t="s">
        <v>190</v>
      </c>
      <c r="B17" s="15" t="s">
        <v>154</v>
      </c>
      <c r="C17" s="15" t="n">
        <v>80</v>
      </c>
      <c r="D17" s="15" t="s">
        <v>160</v>
      </c>
      <c r="E17" s="15" t="s">
        <v>191</v>
      </c>
      <c r="F17" s="15" t="s">
        <v>192</v>
      </c>
    </row>
    <row r="18" customFormat="false" ht="27.75" hidden="false" customHeight="true" outlineLevel="0" collapsed="false">
      <c r="A18" s="15" t="s">
        <v>193</v>
      </c>
      <c r="B18" s="15" t="s">
        <v>154</v>
      </c>
      <c r="C18" s="15" t="n">
        <v>85</v>
      </c>
      <c r="D18" s="15" t="s">
        <v>194</v>
      </c>
      <c r="E18" s="15" t="s">
        <v>195</v>
      </c>
      <c r="F18" s="15" t="s">
        <v>196</v>
      </c>
    </row>
    <row r="19" customFormat="false" ht="27.75" hidden="false" customHeight="true" outlineLevel="0" collapsed="false">
      <c r="A19" s="15" t="s">
        <v>90</v>
      </c>
      <c r="B19" s="15" t="s">
        <v>64</v>
      </c>
      <c r="C19" s="15" t="n">
        <v>8</v>
      </c>
      <c r="D19" s="15" t="s">
        <v>197</v>
      </c>
      <c r="E19" s="15" t="s">
        <v>198</v>
      </c>
      <c r="F19" s="15" t="s">
        <v>199</v>
      </c>
    </row>
    <row r="20" customFormat="false" ht="27.75" hidden="false" customHeight="true" outlineLevel="0" collapsed="false">
      <c r="A20" s="15" t="s">
        <v>200</v>
      </c>
      <c r="B20" s="15" t="s">
        <v>64</v>
      </c>
      <c r="C20" s="15" t="n">
        <v>8</v>
      </c>
      <c r="D20" s="15" t="s">
        <v>197</v>
      </c>
      <c r="E20" s="15" t="s">
        <v>201</v>
      </c>
      <c r="F20" s="15" t="s">
        <v>202</v>
      </c>
    </row>
    <row r="21" customFormat="false" ht="27.75" hidden="false" customHeight="true" outlineLevel="0" collapsed="false">
      <c r="A21" s="15" t="s">
        <v>203</v>
      </c>
      <c r="B21" s="15" t="s">
        <v>64</v>
      </c>
      <c r="C21" s="15" t="n">
        <v>10</v>
      </c>
      <c r="D21" s="15" t="s">
        <v>197</v>
      </c>
      <c r="E21" s="15" t="s">
        <v>204</v>
      </c>
      <c r="F21" s="15" t="s">
        <v>205</v>
      </c>
    </row>
    <row r="22" customFormat="false" ht="27.75" hidden="false" customHeight="true" outlineLevel="0" collapsed="false">
      <c r="A22" s="15" t="s">
        <v>206</v>
      </c>
      <c r="B22" s="15" t="s">
        <v>64</v>
      </c>
      <c r="C22" s="15" t="n">
        <v>12</v>
      </c>
      <c r="D22" s="15" t="s">
        <v>197</v>
      </c>
      <c r="E22" s="15" t="s">
        <v>207</v>
      </c>
      <c r="F22" s="15" t="s">
        <v>205</v>
      </c>
    </row>
    <row r="23" customFormat="false" ht="27.75" hidden="false" customHeight="true" outlineLevel="0" collapsed="false">
      <c r="A23" s="15"/>
      <c r="B23" s="15"/>
      <c r="C23" s="15"/>
      <c r="D23" s="15"/>
      <c r="E23" s="15"/>
      <c r="F23" s="15"/>
    </row>
    <row r="24" customFormat="false" ht="27.75" hidden="false" customHeight="true" outlineLevel="0" collapsed="false">
      <c r="A24" s="15"/>
      <c r="B24" s="15"/>
      <c r="C24" s="15"/>
      <c r="D24" s="15"/>
      <c r="E24" s="15"/>
      <c r="F24" s="15"/>
    </row>
    <row r="25" customFormat="false" ht="27.75" hidden="false" customHeight="true" outlineLevel="0" collapsed="false">
      <c r="A25" s="15"/>
      <c r="B25" s="15"/>
      <c r="C25" s="15"/>
      <c r="D25" s="15"/>
      <c r="E25" s="15"/>
      <c r="F25" s="15"/>
    </row>
    <row r="26" customFormat="false" ht="27.75" hidden="false" customHeight="true" outlineLevel="0" collapsed="false">
      <c r="A26" s="15"/>
      <c r="B26" s="15"/>
      <c r="C26" s="15"/>
      <c r="D26" s="15"/>
      <c r="E26" s="15"/>
      <c r="F26" s="15"/>
    </row>
    <row r="27" customFormat="false" ht="27.75" hidden="false" customHeight="true" outlineLevel="0" collapsed="false">
      <c r="A27" s="15"/>
      <c r="B27" s="15"/>
      <c r="C27" s="15"/>
      <c r="D27" s="15"/>
      <c r="E27" s="15"/>
      <c r="F27" s="15"/>
    </row>
    <row r="28" customFormat="false" ht="27.75" hidden="false" customHeight="true" outlineLevel="0" collapsed="false">
      <c r="A28" s="15"/>
      <c r="B28" s="15"/>
      <c r="C28" s="15"/>
      <c r="D28" s="15"/>
      <c r="E28" s="15"/>
      <c r="F28" s="15"/>
    </row>
    <row r="29" customFormat="false" ht="27.75" hidden="false" customHeight="true" outlineLevel="0" collapsed="false">
      <c r="A29" s="15"/>
      <c r="B29" s="15"/>
      <c r="C29" s="15"/>
      <c r="D29" s="15"/>
      <c r="E29" s="15"/>
      <c r="F29" s="15"/>
    </row>
    <row r="30" customFormat="false" ht="27.75" hidden="false" customHeight="true" outlineLevel="0" collapsed="false">
      <c r="A30" s="15"/>
      <c r="B30" s="15"/>
      <c r="C30" s="15"/>
      <c r="D30" s="15"/>
      <c r="E30" s="15"/>
      <c r="F30" s="15"/>
    </row>
    <row r="31" customFormat="false" ht="27.75" hidden="false" customHeight="true" outlineLevel="0" collapsed="false">
      <c r="A31" s="15"/>
      <c r="B31" s="15"/>
      <c r="C31" s="15"/>
      <c r="D31" s="15"/>
      <c r="E31" s="15"/>
      <c r="F31" s="15"/>
    </row>
    <row r="32" customFormat="false" ht="27.75" hidden="false" customHeight="true" outlineLevel="0" collapsed="false">
      <c r="A32" s="15"/>
      <c r="B32" s="15"/>
      <c r="C32" s="15"/>
      <c r="D32" s="15"/>
      <c r="E32" s="15"/>
      <c r="F32" s="15"/>
    </row>
    <row r="33" customFormat="false" ht="27.75" hidden="false" customHeight="true" outlineLevel="0" collapsed="false">
      <c r="A33" s="15"/>
      <c r="B33" s="15"/>
      <c r="C33" s="15"/>
      <c r="D33" s="15"/>
      <c r="E33" s="15"/>
      <c r="F33" s="15"/>
    </row>
    <row r="34" customFormat="false" ht="27.75" hidden="false" customHeight="true" outlineLevel="0" collapsed="false">
      <c r="A34" s="15"/>
      <c r="B34" s="15"/>
      <c r="C34" s="15"/>
      <c r="D34" s="15"/>
      <c r="E34" s="15"/>
      <c r="F34" s="15"/>
    </row>
    <row r="35" customFormat="false" ht="27.75" hidden="false" customHeight="true" outlineLevel="0" collapsed="false">
      <c r="A35" s="15"/>
      <c r="B35" s="15"/>
      <c r="C35" s="15"/>
      <c r="D35" s="15"/>
      <c r="E35" s="15"/>
      <c r="F35" s="15"/>
    </row>
    <row r="36" customFormat="false" ht="27.75" hidden="false" customHeight="true" outlineLevel="0" collapsed="false">
      <c r="A36" s="15"/>
      <c r="B36" s="15"/>
      <c r="C36" s="15"/>
      <c r="D36" s="15"/>
      <c r="E36" s="15"/>
      <c r="F36" s="15"/>
    </row>
    <row r="37" customFormat="false" ht="27.75" hidden="false" customHeight="true" outlineLevel="0" collapsed="false">
      <c r="A37" s="15"/>
      <c r="B37" s="15"/>
      <c r="C37" s="15"/>
      <c r="D37" s="15"/>
      <c r="E37" s="15"/>
      <c r="F37" s="15"/>
    </row>
    <row r="38" customFormat="false" ht="27.75" hidden="false" customHeight="true" outlineLevel="0" collapsed="false">
      <c r="A38" s="15"/>
      <c r="B38" s="15"/>
      <c r="C38" s="15"/>
      <c r="D38" s="15"/>
      <c r="E38" s="15"/>
      <c r="F38" s="15"/>
    </row>
    <row r="39" customFormat="false" ht="27.75" hidden="false" customHeight="true" outlineLevel="0" collapsed="false">
      <c r="A39" s="15"/>
      <c r="B39" s="15"/>
      <c r="C39" s="15"/>
      <c r="D39" s="15"/>
      <c r="E39" s="15"/>
      <c r="F39" s="15"/>
    </row>
    <row r="40" customFormat="false" ht="27.75" hidden="false" customHeight="true" outlineLevel="0" collapsed="false">
      <c r="A40" s="15"/>
      <c r="B40" s="15"/>
      <c r="C40" s="15"/>
      <c r="D40" s="15"/>
      <c r="E40" s="15"/>
      <c r="F40" s="15"/>
    </row>
  </sheetData>
  <mergeCells count="1">
    <mergeCell ref="H9:K11"/>
  </mergeCells>
  <dataValidations count="1">
    <dataValidation allowBlank="true" errorStyle="stop" operator="between" showDropDown="false" showErrorMessage="false" showInputMessage="false" sqref="B5:B40" type="list">
      <formula1>"Low,Medium,High"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2026-10-25T10:11:37Z</dcterms:created>
  <dc:creator>THALI Planner</dc:creator>
  <dc:description/>
  <dc:language>en-US</dc:language>
  <cp:lastModifiedBy/>
  <dcterms:modified xsi:type="dcterms:W3CDTF">2026-10-25T10:11:37Z</dcterms:modified>
  <cp:revision>0</cp:revision>
  <dc:subject/>
  <dc:title>THALI Winter Balcony Planner</dc:title>
</cp:coreProperties>
</file>

<file path=docProps/custom.xml><?xml version="1.0" encoding="utf-8"?>
<Properties xmlns="http://schemas.openxmlformats.org/officeDocument/2006/custom-properties" xmlns:vt="http://schemas.openxmlformats.org/officeDocument/2006/docPropsVTypes"/>
</file>